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campbell\Desktop\EXCELL CONCILIACION\"/>
    </mc:Choice>
  </mc:AlternateContent>
  <xr:revisionPtr revIDLastSave="0" documentId="8_{1E60D1EB-2F79-4265-BF33-AF90E457D3E0}" xr6:coauthVersionLast="47" xr6:coauthVersionMax="47" xr10:uidLastSave="{00000000-0000-0000-0000-000000000000}"/>
  <bookViews>
    <workbookView xWindow="-30828" yWindow="-4140" windowWidth="30936" windowHeight="16896" activeTab="1" xr2:uid="{97264103-26C7-48D8-8E8C-7985D5F91131}"/>
  </bookViews>
  <sheets>
    <sheet name="Totales" sheetId="1" r:id="rId1"/>
    <sheet name="Ajuste" sheetId="2" r:id="rId2"/>
  </sheets>
  <definedNames>
    <definedName name="_xlnm._FilterDatabase" localSheetId="1" hidden="1">Ajuste!$A$1:$F$404</definedName>
    <definedName name="_xlnm._FilterDatabase" localSheetId="0" hidden="1">Totales!$A$1:$F$698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5" i="2" l="1"/>
  <c r="K318" i="2"/>
  <c r="K312" i="2"/>
  <c r="K309" i="2"/>
  <c r="K306" i="2"/>
  <c r="J411" i="2"/>
  <c r="J267" i="2"/>
  <c r="I417" i="2"/>
  <c r="I419" i="2" s="1"/>
  <c r="I355" i="2" l="1"/>
  <c r="I360" i="2"/>
  <c r="I405" i="2"/>
  <c r="I357" i="2"/>
  <c r="N360" i="2"/>
  <c r="N359" i="2"/>
  <c r="N405" i="2"/>
  <c r="N357" i="2"/>
  <c r="I346" i="2"/>
  <c r="N346" i="2"/>
  <c r="I345" i="2"/>
  <c r="I344" i="2"/>
  <c r="F407" i="2"/>
  <c r="N347" i="2"/>
  <c r="N348" i="2"/>
  <c r="N349" i="2"/>
  <c r="N350" i="2"/>
  <c r="N351" i="2"/>
  <c r="N352" i="2"/>
  <c r="N353" i="2"/>
  <c r="N354" i="2"/>
  <c r="N355" i="2"/>
  <c r="N356" i="2"/>
  <c r="N358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H407" i="2"/>
  <c r="N160" i="2"/>
  <c r="N3" i="2"/>
  <c r="H417" i="2"/>
  <c r="H419" i="2" s="1"/>
  <c r="P410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6" i="2"/>
  <c r="N47" i="2"/>
  <c r="N48" i="2"/>
  <c r="N49" i="2"/>
  <c r="N50" i="2"/>
  <c r="N51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5" i="2"/>
  <c r="N246" i="2"/>
  <c r="N247" i="2"/>
  <c r="N248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6" i="2"/>
  <c r="N277" i="2"/>
  <c r="N278" i="2"/>
  <c r="N279" i="2"/>
  <c r="N280" i="2"/>
  <c r="N281" i="2"/>
  <c r="N285" i="2"/>
  <c r="N286" i="2"/>
  <c r="N287" i="2"/>
  <c r="N288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2" i="2"/>
  <c r="N52" i="2"/>
  <c r="N161" i="2"/>
  <c r="N45" i="2"/>
  <c r="N205" i="2"/>
  <c r="N275" i="2"/>
  <c r="N289" i="2"/>
  <c r="N283" i="2"/>
  <c r="N284" i="2"/>
  <c r="N282" i="2"/>
  <c r="J407" i="2"/>
  <c r="N185" i="2"/>
  <c r="I407" i="2" l="1"/>
  <c r="I411" i="2" s="1"/>
  <c r="L407" i="2"/>
  <c r="N249" i="2"/>
  <c r="N244" i="2"/>
  <c r="N26" i="2"/>
  <c r="H411" i="2"/>
  <c r="H413" i="2" s="1"/>
  <c r="L411" i="2" l="1"/>
  <c r="K407" i="2"/>
  <c r="K411" i="2" s="1"/>
  <c r="N302" i="2"/>
  <c r="N304" i="2"/>
  <c r="N303" i="2"/>
  <c r="N344" i="2"/>
  <c r="N342" i="2"/>
  <c r="N340" i="2"/>
  <c r="N338" i="2"/>
  <c r="N336" i="2"/>
  <c r="N334" i="2"/>
  <c r="N332" i="2"/>
  <c r="N330" i="2"/>
  <c r="N328" i="2"/>
  <c r="N326" i="2"/>
  <c r="N324" i="2"/>
  <c r="N322" i="2"/>
  <c r="N320" i="2"/>
  <c r="N318" i="2"/>
  <c r="N316" i="2"/>
  <c r="N314" i="2"/>
  <c r="N312" i="2"/>
  <c r="N310" i="2"/>
  <c r="N308" i="2"/>
  <c r="N306" i="2"/>
  <c r="N345" i="2"/>
  <c r="N343" i="2"/>
  <c r="N341" i="2"/>
  <c r="N339" i="2"/>
  <c r="N337" i="2"/>
  <c r="N335" i="2"/>
  <c r="N333" i="2"/>
  <c r="N331" i="2"/>
  <c r="N329" i="2"/>
  <c r="N327" i="2"/>
  <c r="N325" i="2"/>
  <c r="N323" i="2"/>
  <c r="N321" i="2"/>
  <c r="N319" i="2"/>
  <c r="N317" i="2"/>
  <c r="N315" i="2"/>
  <c r="N313" i="2"/>
  <c r="N311" i="2"/>
  <c r="N309" i="2"/>
  <c r="N307" i="2"/>
  <c r="N305" i="2"/>
  <c r="N408" i="2" l="1"/>
  <c r="P408" i="2"/>
  <c r="P412" i="2" s="1"/>
</calcChain>
</file>

<file path=xl/sharedStrings.xml><?xml version="1.0" encoding="utf-8"?>
<sst xmlns="http://schemas.openxmlformats.org/spreadsheetml/2006/main" count="2232" uniqueCount="1357">
  <si>
    <t>1.1.3.</t>
  </si>
  <si>
    <t>Cuentas a cobrar a c/p</t>
  </si>
  <si>
    <t>1.1.3.01.</t>
  </si>
  <si>
    <t>Impuestos a cobrar a c/p</t>
  </si>
  <si>
    <t>1.1.3.01.02.</t>
  </si>
  <si>
    <t>Impuestos sobre la propiedad a cobrar c/p</t>
  </si>
  <si>
    <t>1.1.3.01.02.01.</t>
  </si>
  <si>
    <t>Impuesto s propiedad bienes inmuebles a cc/p</t>
  </si>
  <si>
    <t>1.1.3.01.02.01.0.</t>
  </si>
  <si>
    <t>1.1.3.01.02.01.0.00000.</t>
  </si>
  <si>
    <t>1.1.3.01.02.01.0.00000.01.</t>
  </si>
  <si>
    <t>1.1.3.01.02.01.0.00000.01.0001</t>
  </si>
  <si>
    <t>Impuesto s propiedad bienes inmuebles a cc/p    Bienes Inmuebles</t>
  </si>
  <si>
    <t>1.1.3.01.02.01.0.00000.01.0035</t>
  </si>
  <si>
    <t>Impuesto s propiedad bienes inmuebles a cc/p    Multa por no Declaración de BI</t>
  </si>
  <si>
    <t>1.1.3.01.02.01.0.14115.</t>
  </si>
  <si>
    <t>Impuesto s propiedad bienes inmuebles a cc/p  (BOMBEROS DE COSTA RICA)</t>
  </si>
  <si>
    <t>1.1.3.01.02.01.0.14115.01.</t>
  </si>
  <si>
    <t>1.1.3.01.02.01.0.14115.01.0001</t>
  </si>
  <si>
    <t>Impuesto s propiedad bienes inmuebles a cc/p  (BOMBEROS DE COSTA RICA)  Bienes Inmuebles</t>
  </si>
  <si>
    <t>1.1.3.01.02.01.0.14120.</t>
  </si>
  <si>
    <t>Impuesto s propiedad bienes inmuebles a cc/p  (CCSS)</t>
  </si>
  <si>
    <t>1.1.3.01.02.01.0.14120.01.</t>
  </si>
  <si>
    <t>1.1.3.01.02.01.0.14120.01.0001</t>
  </si>
  <si>
    <t>Impuesto s propiedad bienes inmuebles a cc/p  (CCSS)  Bienes Inmuebles</t>
  </si>
  <si>
    <t>1.1.3.01.02.01.0.14225.</t>
  </si>
  <si>
    <t>Impuesto s propiedad bienes inmuebles a cc/p  (IDA)</t>
  </si>
  <si>
    <t>1.1.3.01.02.01.0.14225.01.</t>
  </si>
  <si>
    <t>1.1.3.01.02.01.0.14225.01.0001</t>
  </si>
  <si>
    <t>Impuesto s propiedad bienes inmuebles a cc/p  (IDA)  Bienes Inmuebles</t>
  </si>
  <si>
    <t>1.1.3.01.02.01.0.14228.</t>
  </si>
  <si>
    <t>Impuesto s propiedad bienes inmuebles a cc/p  (INA)</t>
  </si>
  <si>
    <t>1.1.3.01.02.01.0.14228.01.</t>
  </si>
  <si>
    <t>1.1.3.01.02.01.0.14228.01.0001</t>
  </si>
  <si>
    <t>Impuesto s propiedad bienes inmuebles a cc/p  (INA)  Bienes Inmuebles</t>
  </si>
  <si>
    <t>1.1.3.01.02.01.0.14253.</t>
  </si>
  <si>
    <t>Impuesto s propiedad bienes inmuebles a cc/p  (JUNTAS DE EDUCACION DE HEREDIA)</t>
  </si>
  <si>
    <t>1.1.3.01.02.01.0.14253.01.</t>
  </si>
  <si>
    <t>1.1.3.01.02.01.0.14253.01.0001</t>
  </si>
  <si>
    <t>Impuesto s propiedad bienes inmuebles a cc/p  (JUNTAS DE EDUCACION DE HEREDIA)  Bienes Inmuebles</t>
  </si>
  <si>
    <t>1.1.3.01.02.01.0.14342.</t>
  </si>
  <si>
    <t>Impuesto s propiedad bienes inmuebles a cc/p  (UNA)</t>
  </si>
  <si>
    <t>1.1.3.01.02.01.0.14342.01.</t>
  </si>
  <si>
    <t>1.1.3.01.02.01.0.14342.01.0001</t>
  </si>
  <si>
    <t>Impuesto s propiedad bienes inmuebles a cc/p  (UNA)  Bienes Inmuebles</t>
  </si>
  <si>
    <t>1.1.3.01.02.01.0.15927.</t>
  </si>
  <si>
    <t>Impuesto s propiedad bienes inmuebles a cc/p  (FEDEHEREDIA)</t>
  </si>
  <si>
    <t>1.1.3.01.02.01.0.15927.01.</t>
  </si>
  <si>
    <t>1.1.3.01.02.01.0.15927.01.0001</t>
  </si>
  <si>
    <t>Impuesto s propiedad bienes inmuebles a cc/p  (FEDEHEREDIA)  Bienes Inmuebles</t>
  </si>
  <si>
    <t>1.1.3.01.02.01.0.16150.</t>
  </si>
  <si>
    <t>Impuesto s propiedad bienes inmuebles a cc/p  (ICAA)</t>
  </si>
  <si>
    <t>1.1.3.01.02.01.0.16150.01.</t>
  </si>
  <si>
    <t>1.1.3.01.02.01.0.16150.01.0001</t>
  </si>
  <si>
    <t>Impuesto s propiedad bienes inmuebles a cc/p  (ICAA)  Bienes Inmuebles</t>
  </si>
  <si>
    <t>1.1.3.01.02.01.0.16151.</t>
  </si>
  <si>
    <t>Impuesto s propiedad bienes inmuebles a cc/p  (ICE)</t>
  </si>
  <si>
    <t>1.1.3.01.02.01.0.16151.01.</t>
  </si>
  <si>
    <t>1.1.3.01.02.01.0.16151.01.0001</t>
  </si>
  <si>
    <t>Impuesto s propiedad bienes inmuebles a cc/p  (ICE)  Bienes Inmuebles</t>
  </si>
  <si>
    <t>1.1.3.01.02.01.0.16152.</t>
  </si>
  <si>
    <t>Impuesto s propiedad bienes inmuebles a cc/p  (INCOFER)</t>
  </si>
  <si>
    <t>1.1.3.01.02.01.0.16152.01.</t>
  </si>
  <si>
    <t>1.1.3.01.02.01.0.16152.01.0001</t>
  </si>
  <si>
    <t>Impuesto s propiedad bienes inmuebles a cc/p  (INCOFER)  Bienes Inmuebles</t>
  </si>
  <si>
    <t>1.1.3.01.02.01.0.17100.</t>
  </si>
  <si>
    <t>Impuesto s propiedad bienes inmuebles a cc/p  (ESPH)</t>
  </si>
  <si>
    <t>1.1.3.01.02.01.0.17100.01.</t>
  </si>
  <si>
    <t>1.1.3.01.02.01.0.17100.01.0001</t>
  </si>
  <si>
    <t>Impuesto s propiedad bienes inmuebles a cc/p  (ESPH)  Bienes Inmuebles</t>
  </si>
  <si>
    <t>1.1.3.01.02.01.0.21100.</t>
  </si>
  <si>
    <t>Impuesto s propiedad bienes inmuebles a cc/p  (BCAC)</t>
  </si>
  <si>
    <t>1.1.3.01.02.01.0.21100.01.</t>
  </si>
  <si>
    <t>1.1.3.01.02.01.0.21100.01.0001</t>
  </si>
  <si>
    <t>Impuesto s propiedad bienes inmuebles a cc/p  (BCAC)  Bienes Inmuebles</t>
  </si>
  <si>
    <t>1.1.3.01.02.01.0.21101.</t>
  </si>
  <si>
    <t>Impuesto s propiedad bienes inmuebles a cc/p  (BCR)</t>
  </si>
  <si>
    <t>1.1.3.01.02.01.0.21101.01.</t>
  </si>
  <si>
    <t>1.1.3.01.02.01.0.21101.01.0001</t>
  </si>
  <si>
    <t>Impuesto s propiedad bienes inmuebles a cc/p  (BCR)  Bienes Inmuebles</t>
  </si>
  <si>
    <t>1.1.3.01.02.01.0.21101.01.0035</t>
  </si>
  <si>
    <t>Impuesto s propiedad bienes inmuebles a cc/p  (BCR)  Multa por no Declaración de BI</t>
  </si>
  <si>
    <t>1.1.3.01.02.01.0.21103.</t>
  </si>
  <si>
    <t>Impuesto s propiedad bienes inmuebles a cc/p  (BN)</t>
  </si>
  <si>
    <t>1.1.3.01.02.01.0.21103.01.</t>
  </si>
  <si>
    <t>1.1.3.01.02.01.0.21103.01.0001</t>
  </si>
  <si>
    <t>Impuesto s propiedad bienes inmuebles a cc/p  (BN)  Bienes Inmuebles</t>
  </si>
  <si>
    <t>1.1.3.01.02.01.0.22125.</t>
  </si>
  <si>
    <t>Impuesto s propiedad bienes inmuebles a cc/p  (BCR FIPI)</t>
  </si>
  <si>
    <t>1.1.3.01.02.01.0.22125.01.</t>
  </si>
  <si>
    <t>1.1.3.01.02.01.0.22125.01.0001</t>
  </si>
  <si>
    <t>Impuesto s propiedad bienes inmuebles a cc/p  (BCR FIPI)  Bienes Inmuebles</t>
  </si>
  <si>
    <t>1.1.3.01.02.01.0.22191.</t>
  </si>
  <si>
    <t>Impuesto s propiedad bienes inmuebles a cc/p  (INS)</t>
  </si>
  <si>
    <t>1.1.3.01.02.01.0.22191.01.</t>
  </si>
  <si>
    <t>1.1.3.01.02.01.0.22191.01.0001</t>
  </si>
  <si>
    <t>Impuesto s propiedad bienes inmuebles a cc/p  (INS)  Bienes Inmuebles</t>
  </si>
  <si>
    <t>1.1.3.01.02.01.0.22194.</t>
  </si>
  <si>
    <t>Impuesto s propiedad bienes inmuebles a cc/p  (INVU)</t>
  </si>
  <si>
    <t>1.1.3.01.02.01.0.22194.01.</t>
  </si>
  <si>
    <t>1.1.3.01.02.01.0.22194.01.0001</t>
  </si>
  <si>
    <t>Impuesto s propiedad bienes inmuebles a cc/p  (INVU)  Bienes Inmuebles</t>
  </si>
  <si>
    <t>1.1.3.01.02.01.0.31104.</t>
  </si>
  <si>
    <t>Impuesto s propiedad bienes inmuebles a cc/p  (BCO POPULAR)</t>
  </si>
  <si>
    <t>1.1.3.01.02.01.0.31104.01.</t>
  </si>
  <si>
    <t>1.1.3.01.02.01.0.31104.01.0001</t>
  </si>
  <si>
    <t>Impuesto s propiedad bienes inmuebles a cc/p  (BCO POPULAR)  Bienes Inmuebles</t>
  </si>
  <si>
    <t>1.1.3.01.02.01.0.31127.</t>
  </si>
  <si>
    <t>Impuesto s propiedad bienes inmuebles a cc/p  (BANHVI)</t>
  </si>
  <si>
    <t>1.1.3.01.02.01.0.31127.01.</t>
  </si>
  <si>
    <t>1.1.3.01.02.01.0.31127.01.0001</t>
  </si>
  <si>
    <t>Impuesto s propiedad bienes inmuebles a cc/p  (BANHVI)  Bienes Inmuebles</t>
  </si>
  <si>
    <t>1.1.3.01.02.01.0.90000.</t>
  </si>
  <si>
    <t>1.1.3.01.02.01.0.90000.01.</t>
  </si>
  <si>
    <t>1.1.3.01.02.01.0.90000.01.0001</t>
  </si>
  <si>
    <t>Impuesto s propiedad bienes inmuebles a cc/p  Alcaldia - Alcaldia</t>
  </si>
  <si>
    <t>1.1.3.01.03.</t>
  </si>
  <si>
    <t>Impuestos sobre bienes y servicios a cobrar c/p</t>
  </si>
  <si>
    <t>1.1.3.01.03.99.</t>
  </si>
  <si>
    <t>Otros Impuestos sobre bienes servicios cobrar c/p</t>
  </si>
  <si>
    <t>1.1.3.01.03.99.1.</t>
  </si>
  <si>
    <t>Licencias profesionales comerciale Otro perms cc/p</t>
  </si>
  <si>
    <t>1.1.3.01.03.99.1.00000.</t>
  </si>
  <si>
    <t>1.1.3.01.03.99.1.00000.01.</t>
  </si>
  <si>
    <t>1.1.3.01.03.99.1.00000.01.0003</t>
  </si>
  <si>
    <t>Licencias profesionales comerciale Otro perms cc/p    Anuncios / Rotulos</t>
  </si>
  <si>
    <t>1.1.3.01.03.99.1.00000.01.0004</t>
  </si>
  <si>
    <t>Licencias profesionales comerciale Otro perms cc/p    Patentes Comerciales</t>
  </si>
  <si>
    <t>1.1.3.01.03.99.1.00000.01.0043</t>
  </si>
  <si>
    <t>Licencias profesionales comerciale Otro perms cc/p    Licencias de Licores</t>
  </si>
  <si>
    <t>1.1.3.01.03.99.1.14120.</t>
  </si>
  <si>
    <t>Licencias profesionales comerciale Otro perms cc/p  (CCSS)</t>
  </si>
  <si>
    <t>1.1.3.01.03.99.1.14120.01.</t>
  </si>
  <si>
    <t>1.1.3.01.03.99.1.14120.01.0004</t>
  </si>
  <si>
    <t>Licencias profesionales comerciale Otro perms cc/p  (CCSS)  Patentes Comerciales</t>
  </si>
  <si>
    <t>1.1.3.01.03.99.1.14300.</t>
  </si>
  <si>
    <t>Licencias profesionales comerciale Otro perms cc/p  (PIMA)</t>
  </si>
  <si>
    <t>1.1.3.01.03.99.1.14300.01.</t>
  </si>
  <si>
    <t>1.1.3.01.03.99.1.14300.01.0004</t>
  </si>
  <si>
    <t>Licencias profesionales comerciale Otro perms cc/p  (PIMA)  Patentes Comerciales</t>
  </si>
  <si>
    <t>1.1.3.01.03.99.1.16120.</t>
  </si>
  <si>
    <t>Licencias profesionales comerciale Otro perms cc/p  (CORREOS DE CR S.A.)</t>
  </si>
  <si>
    <t>1.1.3.01.03.99.1.16120.01.</t>
  </si>
  <si>
    <t>1.1.3.01.03.99.1.16120.01.0004</t>
  </si>
  <si>
    <t>Licencias profesionales comerciale Otro perms cc/p  (CORREOS DE CR S.A.)  Patentes Comerciales</t>
  </si>
  <si>
    <t>1.1.3.01.03.99.1.17100.</t>
  </si>
  <si>
    <t>Licencias profesionales comerciale Otro perms cc/p  (ESPH)</t>
  </si>
  <si>
    <t>1.1.3.01.03.99.1.17100.01.</t>
  </si>
  <si>
    <t>1.1.3.01.03.99.1.17100.01.0004</t>
  </si>
  <si>
    <t>Licencias profesionales comerciale Otro perms cc/p  (ESPH)  Patentes Comerciales</t>
  </si>
  <si>
    <t>1.1.3.01.03.99.1.21100.</t>
  </si>
  <si>
    <t>Licencias profesionales comerciale Otro perms cc/p  (BCAC)</t>
  </si>
  <si>
    <t>1.1.3.01.03.99.1.21100.01.</t>
  </si>
  <si>
    <t>1.1.3.01.03.99.1.21100.01.0004</t>
  </si>
  <si>
    <t>Licencias profesionales comerciale Otro perms cc/p  (BCAC)  Patentes Comerciales</t>
  </si>
  <si>
    <t>1.1.3.01.03.99.1.21101.</t>
  </si>
  <si>
    <t>Licencias profesionales comerciale Otro perms cc/p  (BCR)</t>
  </si>
  <si>
    <t>1.1.3.01.03.99.1.21101.01.</t>
  </si>
  <si>
    <t>1.1.3.01.03.99.1.21101.01.0004</t>
  </si>
  <si>
    <t>Licencias profesionales comerciale Otro perms cc/p  (BCR)  Patentes Comerciales</t>
  </si>
  <si>
    <t>1.1.3.01.03.99.1.21103.</t>
  </si>
  <si>
    <t>Licencias profesionales comerciale Otro perms cc/p  (BN)</t>
  </si>
  <si>
    <t>1.1.3.01.03.99.1.21103.01.</t>
  </si>
  <si>
    <t>1.1.3.01.03.99.1.21103.01.0004</t>
  </si>
  <si>
    <t>Licencias profesionales comerciale Otro perms cc/p  (BN)  Patentes Comerciales</t>
  </si>
  <si>
    <t>1.1.3.01.03.99.1.22191.</t>
  </si>
  <si>
    <t>Licencias profesionales comerciale Otro perms cc/p  (INS)</t>
  </si>
  <si>
    <t>1.1.3.01.03.99.1.22191.01.</t>
  </si>
  <si>
    <t>1.1.3.01.03.99.1.22191.01.0004</t>
  </si>
  <si>
    <t>Licencias profesionales comerciale Otro perms cc/p  (INS)  Patentes Comerciales</t>
  </si>
  <si>
    <t>1.1.3.01.03.99.1.31104.</t>
  </si>
  <si>
    <t>Licencias profesionales comerciale Otro perms cc/p  (BCO POPULAR)</t>
  </si>
  <si>
    <t>1.1.3.01.03.99.1.31104.01.</t>
  </si>
  <si>
    <t>1.1.3.01.03.99.1.31104.01.0004</t>
  </si>
  <si>
    <t>Licencias profesionales comerciale Otro perms cc/p  (BCO POPULAR)  Patentes Comerciales</t>
  </si>
  <si>
    <t>1.1.3.01.03.99.9.</t>
  </si>
  <si>
    <t>Otros impuestos varios s bienes servicios  cc/p</t>
  </si>
  <si>
    <t>1.1.3.01.03.99.9.00000.</t>
  </si>
  <si>
    <t>1.1.3.01.03.99.9.00000.01.</t>
  </si>
  <si>
    <t>1.1.3.01.03.99.9.00000.01.0002</t>
  </si>
  <si>
    <t>Otros impuestos varios s bienes servicios  cc/p    Construcción / Multa Construcción</t>
  </si>
  <si>
    <t>1.1.3.01.03.99.9.00000.01.0003</t>
  </si>
  <si>
    <t>Otros impuestos varios s bienes servicios  cc/p    Anuncios / Rotulos</t>
  </si>
  <si>
    <t>1.1.3.01.03.99.9.00000.01.0006</t>
  </si>
  <si>
    <t>Otros impuestos varios s bienes servicios  cc/p    Timbres Municipales</t>
  </si>
  <si>
    <t>1.1.3.01.03.99.9.00000.01.0007</t>
  </si>
  <si>
    <t>Otros impuestos varios s bienes servicios  cc/p    Timbres Pro-Parques</t>
  </si>
  <si>
    <t>1.1.3.01.03.99.9.00000.01.0008</t>
  </si>
  <si>
    <t>Otros impuestos varios s bienes servicios  cc/p    Timbres Fiscales</t>
  </si>
  <si>
    <t>1.1.3.01.03.99.9.00000.01.0009</t>
  </si>
  <si>
    <t>Otros impuestos varios s bienes servicios  cc/p    Timbre Registro Nacional</t>
  </si>
  <si>
    <t>1.1.3.01.03.99.9.00000.01.0016</t>
  </si>
  <si>
    <t>Otros impuestos varios s bienes servicios  cc/p    Mantenimiento de Nichos</t>
  </si>
  <si>
    <t>1.1.3.01.03.99.9.00000.01.0017</t>
  </si>
  <si>
    <t>Otros impuestos varios s bienes servicios  cc/p    Mantenimiento de Parques</t>
  </si>
  <si>
    <t>1.1.3.01.03.99.9.00000.01.0019</t>
  </si>
  <si>
    <t>Otros impuestos varios s bienes servicios  cc/p    Limpieza de Vias</t>
  </si>
  <si>
    <t>1.1.3.01.03.99.9.00000.01.0020</t>
  </si>
  <si>
    <t>Otros impuestos varios s bienes servicios  cc/p    Trabajos en Limpieza Municipal</t>
  </si>
  <si>
    <t>1.1.3.01.03.99.9.00000.01.0021</t>
  </si>
  <si>
    <t>Otros impuestos varios s bienes servicios  cc/p    Construccion de Aceras</t>
  </si>
  <si>
    <t>1.1.3.01.03.99.9.00000.01.0022</t>
  </si>
  <si>
    <t>Otros impuestos varios s bienes servicios  cc/p    Demolición de Edificios</t>
  </si>
  <si>
    <t>1.1.3.01.03.99.9.00000.01.0029</t>
  </si>
  <si>
    <t>Otros impuestos varios s bienes servicios  cc/p    Derechos de Cementerio</t>
  </si>
  <si>
    <t>1.1.3.01.03.99.9.00000.01.0031</t>
  </si>
  <si>
    <t>Otros impuestos varios s bienes servicios  cc/p    Mermas</t>
  </si>
  <si>
    <t>1.1.3.01.03.99.9.00000.01.0032</t>
  </si>
  <si>
    <t>Otros impuestos varios s bienes servicios  cc/p    Multas de Tránsito</t>
  </si>
  <si>
    <t>1.1.3.01.03.99.9.00000.01.0033</t>
  </si>
  <si>
    <t>Otros impuestos varios s bienes servicios  cc/p    Multas Varias</t>
  </si>
  <si>
    <t>1.1.3.01.03.99.9.00000.01.0034</t>
  </si>
  <si>
    <t>Otros impuestos varios s bienes servicios  cc/p    Multa por Presentación Tardía</t>
  </si>
  <si>
    <t>1.1.3.01.03.99.9.00000.01.0037</t>
  </si>
  <si>
    <t>Otros impuestos varios s bienes servicios  cc/p    Intereses por Mora</t>
  </si>
  <si>
    <t>1.1.3.01.03.99.9.00000.01.0038</t>
  </si>
  <si>
    <t>Otros impuestos varios s bienes servicios  cc/p    No Tributarios</t>
  </si>
  <si>
    <t>1.1.3.01.03.99.9.00000.01.0040</t>
  </si>
  <si>
    <t>Otros impuestos varios s bienes servicios  cc/p    Superavit</t>
  </si>
  <si>
    <t>1.1.3.01.03.99.9.00000.01.0042</t>
  </si>
  <si>
    <t>Otros impuestos varios s bienes servicios  cc/p    Reintegros</t>
  </si>
  <si>
    <t>1.1.3.01.03.99.9.11205.</t>
  </si>
  <si>
    <t>Otros impuestos varios s bienes servicios  cc/p  (MSP)</t>
  </si>
  <si>
    <t>1.1.3.01.03.99.9.11205.01.</t>
  </si>
  <si>
    <t>1.1.3.01.03.99.9.11205.01.0019</t>
  </si>
  <si>
    <t>Otros impuestos varios s bienes servicios  cc/p  (MSP)  Limpieza de Vias</t>
  </si>
  <si>
    <t>1.1.3.01.03.99.9.11207.</t>
  </si>
  <si>
    <t>Otros impuestos varios s bienes servicios  cc/p  (MAG)</t>
  </si>
  <si>
    <t>1.1.3.01.03.99.9.11207.01.</t>
  </si>
  <si>
    <t>1.1.3.01.03.99.9.11207.01.0019</t>
  </si>
  <si>
    <t>Otros impuestos varios s bienes servicios  cc/p  (MAG)  Limpieza de Vias</t>
  </si>
  <si>
    <t>1.1.3.01.03.99.9.11210.</t>
  </si>
  <si>
    <t>Otros impuestos varios s bienes servicios  cc/p  (MEP)</t>
  </si>
  <si>
    <t>1.1.3.01.03.99.9.11210.01.</t>
  </si>
  <si>
    <t>1.1.3.01.03.99.9.11210.01.0019</t>
  </si>
  <si>
    <t>Otros impuestos varios s bienes servicios  cc/p  (MEP)  Limpieza de Vias</t>
  </si>
  <si>
    <t>1.1.3.01.03.99.9.11211.</t>
  </si>
  <si>
    <t>Otros impuestos varios s bienes servicios  cc/p  (MINISTERIO DE SALUD)</t>
  </si>
  <si>
    <t>1.1.3.01.03.99.9.11211.01.</t>
  </si>
  <si>
    <t>1.1.3.01.03.99.9.11211.01.0017</t>
  </si>
  <si>
    <t>Otros impuestos varios s bienes servicios  cc/p  (MINISTERIO DE SALUD)  Mantenimiento de Parques</t>
  </si>
  <si>
    <t>1.1.3.01.03.99.9.11211.01.0018</t>
  </si>
  <si>
    <t>Otros impuestos varios s bienes servicios  cc/p  (MINISTERIO DE SALUD)  Recolección de Basura</t>
  </si>
  <si>
    <t>1.1.3.01.03.99.9.11211.01.0019</t>
  </si>
  <si>
    <t>Otros impuestos varios s bienes servicios  cc/p  (MINISTERIO DE SALUD)  Limpieza de Vias</t>
  </si>
  <si>
    <t>1.1.3.01.03.99.9.11211.01.0038</t>
  </si>
  <si>
    <t>Otros impuestos varios s bienes servicios  cc/p  (MINISTERIO DE SALUD)  No Tributarios</t>
  </si>
  <si>
    <t>1.1.3.01.03.99.9.12587.</t>
  </si>
  <si>
    <t>Otros impuestos varios s bienes servicios  cc/p  (COSEVI)</t>
  </si>
  <si>
    <t>1.1.3.01.03.99.9.12587.01.</t>
  </si>
  <si>
    <t>1.1.3.01.03.99.9.12587.01.0017</t>
  </si>
  <si>
    <t>Otros impuestos varios s bienes servicios  cc/p  (COSEVI)  Mantenimiento de Parques</t>
  </si>
  <si>
    <t>1.1.3.01.03.99.9.12587.01.0019</t>
  </si>
  <si>
    <t>Otros impuestos varios s bienes servicios  cc/p  (COSEVI)  Limpieza de Vias</t>
  </si>
  <si>
    <t>1.1.3.01.03.99.9.12750.</t>
  </si>
  <si>
    <t>Otros impuestos varios s bienes servicios  cc/p  (IAFA)</t>
  </si>
  <si>
    <t>1.1.3.01.03.99.9.12750.01.</t>
  </si>
  <si>
    <t>1.1.3.01.03.99.9.12750.01.0017</t>
  </si>
  <si>
    <t>Otros impuestos varios s bienes servicios  cc/p  (IAFA)  Mantenimiento de Parques</t>
  </si>
  <si>
    <t>1.1.3.01.03.99.9.12784.</t>
  </si>
  <si>
    <t>Otros impuestos varios s bienes servicios  cc/p  (JARN)</t>
  </si>
  <si>
    <t>1.1.3.01.03.99.9.12784.01.</t>
  </si>
  <si>
    <t>1.1.3.01.03.99.9.12784.01.0005</t>
  </si>
  <si>
    <t>Otros impuestos varios s bienes servicios  cc/p  (JARN)  Estudio Registral</t>
  </si>
  <si>
    <t>1.1.3.01.03.99.9.12784.01.0009</t>
  </si>
  <si>
    <t>Otros impuestos varios s bienes servicios  cc/p  (JARN)  Timbre Registro Nacional</t>
  </si>
  <si>
    <t>1.1.3.01.03.99.9.12784.01.0038</t>
  </si>
  <si>
    <t>Otros impuestos varios s bienes servicios  cc/p  (JARN)  No Tributarios</t>
  </si>
  <si>
    <t>1.1.3.01.03.99.9.14115.</t>
  </si>
  <si>
    <t>Otros impuestos varios s bienes servicios  cc/p  (BOMBEROS DE COSTA RICA)</t>
  </si>
  <si>
    <t>1.1.3.01.03.99.9.14115.01.</t>
  </si>
  <si>
    <t>1.1.3.01.03.99.9.14115.01.0017</t>
  </si>
  <si>
    <t>Otros impuestos varios s bienes servicios  cc/p  (BOMBEROS DE COSTA RICA)  Mantenimiento de Parques</t>
  </si>
  <si>
    <t>1.1.3.01.03.99.9.14115.01.0019</t>
  </si>
  <si>
    <t>Otros impuestos varios s bienes servicios  cc/p  (BOMBEROS DE COSTA RICA)  Limpieza de Vias</t>
  </si>
  <si>
    <t>1.1.3.01.03.99.9.14120.</t>
  </si>
  <si>
    <t>Otros impuestos varios s bienes servicios  cc/p  (CCSS)</t>
  </si>
  <si>
    <t>1.1.3.01.03.99.9.14120.01.</t>
  </si>
  <si>
    <t>1.1.3.01.03.99.9.14120.01.0002</t>
  </si>
  <si>
    <t>Otros impuestos varios s bienes servicios  cc/p  (CCSS)  Construcción / Multa Construcción</t>
  </si>
  <si>
    <t>1.1.3.01.03.99.9.14120.01.0017</t>
  </si>
  <si>
    <t>Otros impuestos varios s bienes servicios  cc/p  (CCSS)  Mantenimiento de Parques</t>
  </si>
  <si>
    <t>1.1.3.01.03.99.9.14120.01.0019</t>
  </si>
  <si>
    <t>Otros impuestos varios s bienes servicios  cc/p  (CCSS)  Limpieza de Vias</t>
  </si>
  <si>
    <t>1.1.3.01.03.99.9.14120.01.0021</t>
  </si>
  <si>
    <t>Otros impuestos varios s bienes servicios  cc/p  (CCSS)  Construccion de Aceras</t>
  </si>
  <si>
    <t>1.1.3.01.03.99.9.14120.01.0038</t>
  </si>
  <si>
    <t>Otros impuestos varios s bienes servicios  cc/p  (CCSS)  No Tributarios</t>
  </si>
  <si>
    <t>1.1.3.01.03.99.9.14225.</t>
  </si>
  <si>
    <t>Otros impuestos varios s bienes servicios  cc/p  (IDA)</t>
  </si>
  <si>
    <t>1.1.3.01.03.99.9.14225.01.</t>
  </si>
  <si>
    <t>1.1.3.01.03.99.9.14225.01.0017</t>
  </si>
  <si>
    <t>Otros impuestos varios s bienes servicios  cc/p  (IDA)  Mantenimiento de Parques</t>
  </si>
  <si>
    <t>1.1.3.01.03.99.9.14227.</t>
  </si>
  <si>
    <t>Otros impuestos varios s bienes servicios  cc/p  (IMAS)</t>
  </si>
  <si>
    <t>1.1.3.01.03.99.9.14227.01.</t>
  </si>
  <si>
    <t>1.1.3.01.03.99.9.14227.01.0017</t>
  </si>
  <si>
    <t>Otros impuestos varios s bienes servicios  cc/p  (IMAS)  Mantenimiento de Parques</t>
  </si>
  <si>
    <t>1.1.3.01.03.99.9.14228.</t>
  </si>
  <si>
    <t>Otros impuestos varios s bienes servicios  cc/p  (INA)</t>
  </si>
  <si>
    <t>1.1.3.01.03.99.9.14228.01.</t>
  </si>
  <si>
    <t>1.1.3.01.03.99.9.14228.01.0017</t>
  </si>
  <si>
    <t>Otros impuestos varios s bienes servicios  cc/p  (INA)  Mantenimiento de Parques</t>
  </si>
  <si>
    <t>1.1.3.01.03.99.9.14228.01.0019</t>
  </si>
  <si>
    <t>Otros impuestos varios s bienes servicios  cc/p  (INA)  Limpieza de Vias</t>
  </si>
  <si>
    <t>1.1.3.01.03.99.9.14250.</t>
  </si>
  <si>
    <t>Otros impuestos varios s bienes servicios  cc/p  JUNTAS DE EDUCACIÓN</t>
  </si>
  <si>
    <t>1.1.3.01.03.99.9.14250.01.</t>
  </si>
  <si>
    <t>1.1.3.01.03.99.9.14250.01.0017</t>
  </si>
  <si>
    <t>Otros impuestos varios s bienes servicios  cc/p  JUNTAS DE EDUCACIÓN  Mantenimiento de Parques</t>
  </si>
  <si>
    <t>1.1.3.01.03.99.9.14250.01.0019</t>
  </si>
  <si>
    <t>Otros impuestos varios s bienes servicios  cc/p  JUNTAS DE EDUCACIÓN  Limpieza de Vias</t>
  </si>
  <si>
    <t>1.1.3.01.03.99.9.14253.</t>
  </si>
  <si>
    <t>Otros impuestos varios s bienes servicios  cc/p  (JUNTAS DE EDUCACION DE HEREDIA)</t>
  </si>
  <si>
    <t>1.1.3.01.03.99.9.14253.01.</t>
  </si>
  <si>
    <t>1.1.3.01.03.99.9.14253.01.0002</t>
  </si>
  <si>
    <t>Otros impuestos varios s bienes servicios  cc/p  (JUNTAS DE EDUCACION DE HEREDIA)  Construcción / Multa Construcción</t>
  </si>
  <si>
    <t>1.1.3.01.03.99.9.14253.01.0017</t>
  </si>
  <si>
    <t>Otros impuestos varios s bienes servicios  cc/p  (JUNTAS DE EDUCACION DE HEREDIA)  Mantenimiento de Parques</t>
  </si>
  <si>
    <t>1.1.3.01.03.99.9.14253.01.0019</t>
  </si>
  <si>
    <t>Otros impuestos varios s bienes servicios  cc/p  (JUNTAS DE EDUCACION DE HEREDIA)  Limpieza de Vias</t>
  </si>
  <si>
    <t>1.1.3.01.03.99.9.14290.</t>
  </si>
  <si>
    <t>Otros impuestos varios s bienes servicios  cc/p  (PANI)</t>
  </si>
  <si>
    <t>1.1.3.01.03.99.9.14290.01.</t>
  </si>
  <si>
    <t>1.1.3.01.03.99.9.14290.01.0017</t>
  </si>
  <si>
    <t>Otros impuestos varios s bienes servicios  cc/p  (PANI)  Mantenimiento de Parques</t>
  </si>
  <si>
    <t>1.1.3.01.03.99.9.14290.01.0019</t>
  </si>
  <si>
    <t>Otros impuestos varios s bienes servicios  cc/p  (PANI)  Limpieza de Vias</t>
  </si>
  <si>
    <t>1.1.3.01.03.99.9.14300.</t>
  </si>
  <si>
    <t>Otros impuestos varios s bienes servicios  cc/p  (PIMA)</t>
  </si>
  <si>
    <t>1.1.3.01.03.99.9.14300.01.</t>
  </si>
  <si>
    <t>1.1.3.01.03.99.9.14300.01.0002</t>
  </si>
  <si>
    <t>Otros impuestos varios s bienes servicios  cc/p  (PIMA)  Construcción / Multa Construcción</t>
  </si>
  <si>
    <t>1.1.3.01.03.99.9.14300.01.0017</t>
  </si>
  <si>
    <t>Otros impuestos varios s bienes servicios  cc/p  (PIMA)  Mantenimiento de Parques</t>
  </si>
  <si>
    <t>1.1.3.01.03.99.9.14341.</t>
  </si>
  <si>
    <t>Otros impuestos varios s bienes servicios  cc/p  (UNED)</t>
  </si>
  <si>
    <t>1.1.3.01.03.99.9.14341.01.</t>
  </si>
  <si>
    <t>1.1.3.01.03.99.9.14341.01.0017</t>
  </si>
  <si>
    <t>Otros impuestos varios s bienes servicios  cc/p  (UNED)  Mantenimiento de Parques</t>
  </si>
  <si>
    <t>1.1.3.01.03.99.9.14342.</t>
  </si>
  <si>
    <t>Otros impuestos varios s bienes servicios  cc/p  (UNA)</t>
  </si>
  <si>
    <t>1.1.3.01.03.99.9.14342.01.</t>
  </si>
  <si>
    <t>1.1.3.01.03.99.9.14342.01.0003</t>
  </si>
  <si>
    <t>Otros impuestos varios s bienes servicios  cc/p  (UNA)  Anuncios / Rotulos</t>
  </si>
  <si>
    <t>1.1.3.01.03.99.9.14342.01.0017</t>
  </si>
  <si>
    <t>Otros impuestos varios s bienes servicios  cc/p  (UNA)  Mantenimiento de Parques</t>
  </si>
  <si>
    <t>1.1.3.01.03.99.9.14342.01.0019</t>
  </si>
  <si>
    <t>Otros impuestos varios s bienes servicios  cc/p  (UNA)  Limpieza de Vias</t>
  </si>
  <si>
    <t>1.1.3.01.03.99.9.14342.01.0038</t>
  </si>
  <si>
    <t>Otros impuestos varios s bienes servicios  cc/p  (UNA)  No Tributarios</t>
  </si>
  <si>
    <t>1.1.3.01.03.99.9.15401.</t>
  </si>
  <si>
    <t>1.1.3.01.03.99.9.15401.01.</t>
  </si>
  <si>
    <t>1.1.3.01.03.99.9.15401.01.0038</t>
  </si>
  <si>
    <t>1.1.3.01.03.99.9.15403.</t>
  </si>
  <si>
    <t>Otros impuestos varios s bienes servicios  cc/p  MUNICIPALIDAD DE SANTO DOMINGO</t>
  </si>
  <si>
    <t>1.1.3.01.03.99.9.15403.01.</t>
  </si>
  <si>
    <t>1.1.3.01.03.99.9.15403.01.0017</t>
  </si>
  <si>
    <t>Otros impuestos varios s bienes servicios  cc/p  MUNICIPALIDAD DE SANTO DOMINGO  Mantenimiento de Parques</t>
  </si>
  <si>
    <t>1.1.3.01.03.99.9.15910.</t>
  </si>
  <si>
    <t>Otros impuestos varios s bienes servicios  cc/p  COMITE CANTONAL DE DEPORTES Y RECREACION DE HEREDIA</t>
  </si>
  <si>
    <t>1.1.3.01.03.99.9.15910.01.</t>
  </si>
  <si>
    <t>1.1.3.01.03.99.9.15910.01.0040</t>
  </si>
  <si>
    <t>Otros impuestos varios s bienes servicios  cc/p  COMITE CANTONAL DE DEPORTES Y RECREACION DE HEREDIA  Superavit</t>
  </si>
  <si>
    <t>1.1.3.01.03.99.9.15927.</t>
  </si>
  <si>
    <t>Otros impuestos varios s bienes servicios  cc/p  (FEDEHEREDIA)</t>
  </si>
  <si>
    <t>1.1.3.01.03.99.9.15927.01.</t>
  </si>
  <si>
    <t>1.1.3.01.03.99.9.15927.01.0017</t>
  </si>
  <si>
    <t>Otros impuestos varios s bienes servicios  cc/p  (FEDEHEREDIA)  Mantenimiento de Parques</t>
  </si>
  <si>
    <t>1.1.3.01.03.99.9.16120.</t>
  </si>
  <si>
    <t>Otros impuestos varios s bienes servicios  cc/p  (CORREOS DE CR S.A.)</t>
  </si>
  <si>
    <t>1.1.3.01.03.99.9.16120.01.</t>
  </si>
  <si>
    <t>1.1.3.01.03.99.9.16120.01.0007</t>
  </si>
  <si>
    <t>Otros impuestos varios s bienes servicios  cc/p  (CORREOS DE CR S.A.)  Timbres Pro-Parques</t>
  </si>
  <si>
    <t>1.1.3.01.03.99.9.16120.01.0038</t>
  </si>
  <si>
    <t>Otros impuestos varios s bienes servicios  cc/p  (CORREOS DE CR S.A.)  No Tributarios</t>
  </si>
  <si>
    <t>1.1.3.01.03.99.9.16150.</t>
  </si>
  <si>
    <t>Otros impuestos varios s bienes servicios  cc/p  (ICAA)</t>
  </si>
  <si>
    <t>1.1.3.01.03.99.9.16150.01.</t>
  </si>
  <si>
    <t>1.1.3.01.03.99.9.16150.01.0017</t>
  </si>
  <si>
    <t>Otros impuestos varios s bienes servicios  cc/p  (ICAA)  Mantenimiento de Parques</t>
  </si>
  <si>
    <t>1.1.3.01.03.99.9.16151.</t>
  </si>
  <si>
    <t>Otros impuestos varios s bienes servicios  cc/p  (ICE)</t>
  </si>
  <si>
    <t>1.1.3.01.03.99.9.16151.01.</t>
  </si>
  <si>
    <t>1.1.3.01.03.99.9.16151.01.0017</t>
  </si>
  <si>
    <t>Otros impuestos varios s bienes servicios  cc/p  (ICE)  Mantenimiento de Parques</t>
  </si>
  <si>
    <t>1.1.3.01.03.99.9.16151.01.0019</t>
  </si>
  <si>
    <t>Otros impuestos varios s bienes servicios  cc/p  (ICE)  Limpieza de Vias</t>
  </si>
  <si>
    <t>1.1.3.01.03.99.9.16152.</t>
  </si>
  <si>
    <t>Otros impuestos varios s bienes servicios  cc/p  (INCOFER)</t>
  </si>
  <si>
    <t>1.1.3.01.03.99.9.16152.01.</t>
  </si>
  <si>
    <t>1.1.3.01.03.99.9.16152.01.0002</t>
  </si>
  <si>
    <t>Otros impuestos varios s bienes servicios  cc/p  (INCOFER)  Construcción / Multa Construcción</t>
  </si>
  <si>
    <t>1.1.3.01.03.99.9.16152.01.0017</t>
  </si>
  <si>
    <t>Otros impuestos varios s bienes servicios  cc/p  (INCOFER)  Mantenimiento de Parques</t>
  </si>
  <si>
    <t>1.1.3.01.03.99.9.16152.01.0019</t>
  </si>
  <si>
    <t>Otros impuestos varios s bienes servicios  cc/p  (INCOFER)  Limpieza de Vias</t>
  </si>
  <si>
    <t>1.1.3.01.03.99.9.17100.</t>
  </si>
  <si>
    <t>Otros impuestos varios s bienes servicios  cc/p  (ESPH)</t>
  </si>
  <si>
    <t>1.1.3.01.03.99.9.17100.01.</t>
  </si>
  <si>
    <t>1.1.3.01.03.99.9.17100.01.0002</t>
  </si>
  <si>
    <t>Otros impuestos varios s bienes servicios  cc/p  (ESPH)  Construcción / Multa Construcción</t>
  </si>
  <si>
    <t>1.1.3.01.03.99.9.17100.01.0007</t>
  </si>
  <si>
    <t>Otros impuestos varios s bienes servicios  cc/p  (ESPH)  Timbres Pro-Parques</t>
  </si>
  <si>
    <t>1.1.3.01.03.99.9.17100.01.0017</t>
  </si>
  <si>
    <t>Otros impuestos varios s bienes servicios  cc/p  (ESPH)  Mantenimiento de Parques</t>
  </si>
  <si>
    <t>1.1.3.01.03.99.9.17100.01.0019</t>
  </si>
  <si>
    <t>Otros impuestos varios s bienes servicios  cc/p  (ESPH)  Limpieza de Vias</t>
  </si>
  <si>
    <t>1.1.3.01.03.99.9.17100.01.0021</t>
  </si>
  <si>
    <t>Otros impuestos varios s bienes servicios  cc/p  (ESPH)  Construccion de Aceras</t>
  </si>
  <si>
    <t>1.1.3.01.03.99.9.17100.01.0033</t>
  </si>
  <si>
    <t>Otros impuestos varios s bienes servicios  cc/p  (ESPH)  Multas Varias</t>
  </si>
  <si>
    <t>1.1.3.01.03.99.9.21100.</t>
  </si>
  <si>
    <t>Otros impuestos varios s bienes servicios  cc/p  (BCAC)</t>
  </si>
  <si>
    <t>1.1.3.01.03.99.9.21100.01.</t>
  </si>
  <si>
    <t>1.1.3.01.03.99.9.21100.01.0002</t>
  </si>
  <si>
    <t>Otros impuestos varios s bienes servicios  cc/p  (BCAC)  Construcción / Multa Construcción</t>
  </si>
  <si>
    <t>1.1.3.01.03.99.9.21100.01.0007</t>
  </si>
  <si>
    <t>Otros impuestos varios s bienes servicios  cc/p  (BCAC)  Timbres Pro-Parques</t>
  </si>
  <si>
    <t>1.1.3.01.03.99.9.21100.01.0017</t>
  </si>
  <si>
    <t>Otros impuestos varios s bienes servicios  cc/p  (BCAC)  Mantenimiento de Parques</t>
  </si>
  <si>
    <t>1.1.3.01.03.99.9.21100.01.0019</t>
  </si>
  <si>
    <t>Otros impuestos varios s bienes servicios  cc/p  (BCAC)  Limpieza de Vias</t>
  </si>
  <si>
    <t>1.1.3.01.03.99.9.21100.01.0033</t>
  </si>
  <si>
    <t>Otros impuestos varios s bienes servicios  cc/p  (BCAC)  Multas Varias</t>
  </si>
  <si>
    <t>1.1.3.01.03.99.9.21100.01.0038</t>
  </si>
  <si>
    <t>Otros impuestos varios s bienes servicios  cc/p  (BCAC)  No Tributarios</t>
  </si>
  <si>
    <t>1.1.3.01.03.99.9.21101.</t>
  </si>
  <si>
    <t>Otros impuestos varios s bienes servicios  cc/p  (BCR)</t>
  </si>
  <si>
    <t>1.1.3.01.03.99.9.21101.01.</t>
  </si>
  <si>
    <t>1.1.3.01.03.99.9.21101.01.0007</t>
  </si>
  <si>
    <t>Otros impuestos varios s bienes servicios  cc/p  (BCR)  Timbres Pro-Parques</t>
  </si>
  <si>
    <t>1.1.3.01.03.99.9.21101.01.0017</t>
  </si>
  <si>
    <t>Otros impuestos varios s bienes servicios  cc/p  (BCR)  Mantenimiento de Parques</t>
  </si>
  <si>
    <t>1.1.3.01.03.99.9.21101.01.0019</t>
  </si>
  <si>
    <t>Otros impuestos varios s bienes servicios  cc/p  (BCR)  Limpieza de Vias</t>
  </si>
  <si>
    <t>1.1.3.01.03.99.9.21101.01.0048</t>
  </si>
  <si>
    <t>Otros impuestos varios s bienes servicios  cc/p  (BCR)  Intereses por Deposito BCR</t>
  </si>
  <si>
    <t>1.1.3.01.03.99.9.21103.</t>
  </si>
  <si>
    <t>Otros impuestos varios s bienes servicios  cc/p  (BN)</t>
  </si>
  <si>
    <t>1.1.3.01.03.99.9.21103.01.</t>
  </si>
  <si>
    <t>1.1.3.01.03.99.9.21103.01.0002</t>
  </si>
  <si>
    <t>Otros impuestos varios s bienes servicios  cc/p  (BN)  Construcción / Multa Construcción</t>
  </si>
  <si>
    <t>1.1.3.01.03.99.9.21103.01.0007</t>
  </si>
  <si>
    <t>Otros impuestos varios s bienes servicios  cc/p  (BN)  Timbres Pro-Parques</t>
  </si>
  <si>
    <t>1.1.3.01.03.99.9.21103.01.0017</t>
  </si>
  <si>
    <t>Otros impuestos varios s bienes servicios  cc/p  (BN)  Mantenimiento de Parques</t>
  </si>
  <si>
    <t>1.1.3.01.03.99.9.21103.01.0019</t>
  </si>
  <si>
    <t>Otros impuestos varios s bienes servicios  cc/p  (BN)  Limpieza de Vias</t>
  </si>
  <si>
    <t>1.1.3.01.03.99.9.21103.01.0038</t>
  </si>
  <si>
    <t>Otros impuestos varios s bienes servicios  cc/p  (BN)  No Tributarios</t>
  </si>
  <si>
    <t>1.1.3.01.03.99.9.21103.01.0049</t>
  </si>
  <si>
    <t>Otros impuestos varios s bienes servicios  cc/p  (BN)  Intereses por Deposito BNCR</t>
  </si>
  <si>
    <t>1.1.3.01.03.99.9.22125.</t>
  </si>
  <si>
    <t>Otros impuestos varios s bienes servicios  cc/p  (BCR FIPI)</t>
  </si>
  <si>
    <t>1.1.3.01.03.99.9.22125.01.</t>
  </si>
  <si>
    <t>1.1.3.01.03.99.9.22125.01.0017</t>
  </si>
  <si>
    <t>Otros impuestos varios s bienes servicios  cc/p  (BCR FIPI)  Mantenimiento de Parques</t>
  </si>
  <si>
    <t>1.1.3.01.03.99.9.22125.01.0038</t>
  </si>
  <si>
    <t>Otros impuestos varios s bienes servicios  cc/p  (BCR FIPI)  No Tributarios</t>
  </si>
  <si>
    <t>1.1.3.01.03.99.9.22191.</t>
  </si>
  <si>
    <t>Otros impuestos varios s bienes servicios  cc/p  (INS)</t>
  </si>
  <si>
    <t>1.1.3.01.03.99.9.22191.01.</t>
  </si>
  <si>
    <t>1.1.3.01.03.99.9.22191.01.0002</t>
  </si>
  <si>
    <t>Otros impuestos varios s bienes servicios  cc/p  (INS)  Construcción / Multa Construcción</t>
  </si>
  <si>
    <t>1.1.3.01.03.99.9.22191.01.0007</t>
  </si>
  <si>
    <t>Otros impuestos varios s bienes servicios  cc/p  (INS)  Timbres Pro-Parques</t>
  </si>
  <si>
    <t>1.1.3.01.03.99.9.22191.01.0017</t>
  </si>
  <si>
    <t>Otros impuestos varios s bienes servicios  cc/p  (INS)  Mantenimiento de Parques</t>
  </si>
  <si>
    <t>1.1.3.01.03.99.9.22191.01.0019</t>
  </si>
  <si>
    <t>Otros impuestos varios s bienes servicios  cc/p  (INS)  Limpieza de Vias</t>
  </si>
  <si>
    <t>1.1.3.01.03.99.9.22191.01.0038</t>
  </si>
  <si>
    <t>Otros impuestos varios s bienes servicios  cc/p  (INS)  No Tributarios</t>
  </si>
  <si>
    <t>1.1.3.01.03.99.9.22194.</t>
  </si>
  <si>
    <t>Otros impuestos varios s bienes servicios  cc/p  (INVU)</t>
  </si>
  <si>
    <t>1.1.3.01.03.99.9.22194.01.</t>
  </si>
  <si>
    <t>1.1.3.01.03.99.9.22194.01.0002</t>
  </si>
  <si>
    <t>Otros impuestos varios s bienes servicios  cc/p  (INVU)  Construcción / Multa Construcción</t>
  </si>
  <si>
    <t>1.1.3.01.03.99.9.22194.01.0017</t>
  </si>
  <si>
    <t>Otros impuestos varios s bienes servicios  cc/p  (INVU)  Mantenimiento de Parques</t>
  </si>
  <si>
    <t>1.1.3.01.03.99.9.22194.01.0019</t>
  </si>
  <si>
    <t>Otros impuestos varios s bienes servicios  cc/p  (INVU)  Limpieza de Vias</t>
  </si>
  <si>
    <t>1.1.3.01.03.99.9.22194.01.0033</t>
  </si>
  <si>
    <t>Otros impuestos varios s bienes servicios  cc/p  (INVU)  Multas Varias</t>
  </si>
  <si>
    <t>1.1.3.01.03.99.9.31104.</t>
  </si>
  <si>
    <t>Otros impuestos varios s bienes servicios  cc/p  (BCO POPULAR)</t>
  </si>
  <si>
    <t>1.1.3.01.03.99.9.31104.01.</t>
  </si>
  <si>
    <t>1.1.3.01.03.99.9.31104.01.0002</t>
  </si>
  <si>
    <t>Otros impuestos varios s bienes servicios  cc/p  (BCO POPULAR)  Construcción / Multa Construcción</t>
  </si>
  <si>
    <t>1.1.3.01.03.99.9.31104.01.0007</t>
  </si>
  <si>
    <t>Otros impuestos varios s bienes servicios  cc/p  (BCO POPULAR)  Timbres Pro-Parques</t>
  </si>
  <si>
    <t>1.1.3.01.03.99.9.31104.01.0017</t>
  </si>
  <si>
    <t>Otros impuestos varios s bienes servicios  cc/p  (BCO POPULAR)  Mantenimiento de Parques</t>
  </si>
  <si>
    <t>1.1.3.01.03.99.9.31104.01.0019</t>
  </si>
  <si>
    <t>Otros impuestos varios s bienes servicios  cc/p  (BCO POPULAR)  Limpieza de Vias</t>
  </si>
  <si>
    <t>1.1.3.01.03.99.9.31104.01.0038</t>
  </si>
  <si>
    <t>Otros impuestos varios s bienes servicios  cc/p  (BCO POPULAR)  No Tributarios</t>
  </si>
  <si>
    <t>1.1.3.01.03.99.9.31127.</t>
  </si>
  <si>
    <t>Otros impuestos varios s bienes servicios  cc/p  (BANHVI)</t>
  </si>
  <si>
    <t>1.1.3.01.03.99.9.31127.01.</t>
  </si>
  <si>
    <t>1.1.3.01.03.99.9.31127.01.0002</t>
  </si>
  <si>
    <t>Otros impuestos varios s bienes servicios  cc/p  (BANHVI)  Construcción / Multa Construcción</t>
  </si>
  <si>
    <t>1.1.3.01.03.99.9.31127.01.0017</t>
  </si>
  <si>
    <t>Otros impuestos varios s bienes servicios  cc/p  (BANHVI)  Mantenimiento de Parques</t>
  </si>
  <si>
    <t>1.1.3.01.03.99.9.31127.01.0019</t>
  </si>
  <si>
    <t>Otros impuestos varios s bienes servicios  cc/p  (BANHVI)  Limpieza de Vias</t>
  </si>
  <si>
    <t>1.1.3.01.03.99.9.31127.01.0033</t>
  </si>
  <si>
    <t>Otros impuestos varios s bienes servicios  cc/p  (BANHVI)  Multas Varias</t>
  </si>
  <si>
    <t>1.1.3.01.03.99.9.31254.</t>
  </si>
  <si>
    <t>Otros impuestos varios s bienes servicios  cc/p  (JUPEMA)</t>
  </si>
  <si>
    <t>1.1.3.01.03.99.9.31254.01.</t>
  </si>
  <si>
    <t>1.1.3.01.03.99.9.31254.01.0003</t>
  </si>
  <si>
    <t>Otros impuestos varios s bienes servicios  cc/p  (JUPEMA)  Anuncios / Rotulos</t>
  </si>
  <si>
    <t>1.1.3.01.99.</t>
  </si>
  <si>
    <t>Otros impuestos a cobrar c/p</t>
  </si>
  <si>
    <t>1.1.3.01.99.99.</t>
  </si>
  <si>
    <t>Otros impuestos sin discriminar a cobrar c/p</t>
  </si>
  <si>
    <t>1.1.3.01.99.99.0.</t>
  </si>
  <si>
    <t>1.1.3.01.99.99.0.00000.</t>
  </si>
  <si>
    <t>1.1.3.01.99.99.0.00000.01.</t>
  </si>
  <si>
    <t>1.1.3.01.99.99.0.00000.01.0007</t>
  </si>
  <si>
    <t>Otros impuestos sin discriminar a cobrar c/p    Timbres Pro-Parques</t>
  </si>
  <si>
    <t>1.1.3.01.99.99.0.00000.01.0037</t>
  </si>
  <si>
    <t>Otros impuestos sin discriminar a cobrar c/p    Intereses por Mora</t>
  </si>
  <si>
    <t>1.1.3.01.99.99.0.21101.</t>
  </si>
  <si>
    <t>Otros impuestos sin discriminar a cobrar c/p  (BCR)</t>
  </si>
  <si>
    <t>1.1.3.01.99.99.0.21101.01.</t>
  </si>
  <si>
    <t>1.1.3.01.99.99.0.21101.01.0007</t>
  </si>
  <si>
    <t>Otros impuestos sin discriminar a cobrar c/p  (BCR)  Timbres Pro-Parques</t>
  </si>
  <si>
    <t>1.1.3.04.</t>
  </si>
  <si>
    <t>Servicios y derechos a cobrar a c/p</t>
  </si>
  <si>
    <t>1.1.3.04.01.</t>
  </si>
  <si>
    <t>Servicios a cobrar c/p</t>
  </si>
  <si>
    <t>1.1.3.04.01.04.</t>
  </si>
  <si>
    <t>Servicios comunitarios a cobrar c/p</t>
  </si>
  <si>
    <t>1.1.3.04.01.04.0.</t>
  </si>
  <si>
    <t>1.1.3.04.01.04.0.00000.</t>
  </si>
  <si>
    <t>1.1.3.04.01.04.0.00000.01.</t>
  </si>
  <si>
    <t>1.1.3.04.01.04.0.00000.01.0015</t>
  </si>
  <si>
    <t>Servicios comunitarios a cobrar c/p    Servicios Propios del Cementerio</t>
  </si>
  <si>
    <t>1.1.3.04.01.04.0.00000.01.0016</t>
  </si>
  <si>
    <t>Servicios comunitarios a cobrar c/p    Mantenimiento de Nichos</t>
  </si>
  <si>
    <t>1.1.3.04.01.04.0.00000.01.0017</t>
  </si>
  <si>
    <t>Servicios comunitarios a cobrar c/p    Mantenimiento de Parques</t>
  </si>
  <si>
    <t>1.1.3.04.01.04.0.00000.01.0018</t>
  </si>
  <si>
    <t>Servicios comunitarios a cobrar c/p    Recolección de Basura</t>
  </si>
  <si>
    <t>1.1.3.04.01.04.0.00000.01.0020</t>
  </si>
  <si>
    <t>Servicios comunitarios a cobrar c/p    Trabajos en Limpieza Municipal</t>
  </si>
  <si>
    <t>1.1.3.04.01.04.0.00000.01.0029</t>
  </si>
  <si>
    <t>Servicios comunitarios a cobrar c/p    Derechos de Cementerio</t>
  </si>
  <si>
    <t>1.1.3.04.01.04.0.00000.01.0033</t>
  </si>
  <si>
    <t>Servicios comunitarios a cobrar c/p    Multas Varias</t>
  </si>
  <si>
    <t>1.1.3.04.01.04.0.00000.01.0039</t>
  </si>
  <si>
    <t>Servicios comunitarios a cobrar c/p    Las Chorreras</t>
  </si>
  <si>
    <t>1.1.3.04.01.04.0.00000.01.0053</t>
  </si>
  <si>
    <t>Servicios comunitarios a cobrar c/p    Limpieza de Lotes Art.75 Codigo</t>
  </si>
  <si>
    <t>1.1.3.04.01.04.0.00000.01.0054</t>
  </si>
  <si>
    <t>Servicios comunitarios a cobrar c/p    Multa p/aceras s/construir</t>
  </si>
  <si>
    <t>1.1.3.04.01.04.0.11205.</t>
  </si>
  <si>
    <t>Servicios comunitarios a cobrar c/p  (MSP)</t>
  </si>
  <si>
    <t>1.1.3.04.01.04.0.11205.01.</t>
  </si>
  <si>
    <t>1.1.3.04.01.04.0.11205.01.0018</t>
  </si>
  <si>
    <t>Servicios comunitarios a cobrar c/p  (MSP)  Recolección de Basura</t>
  </si>
  <si>
    <t>1.1.3.04.01.04.0.11207.</t>
  </si>
  <si>
    <t>Servicios comunitarios a cobrar c/p  (MAG)</t>
  </si>
  <si>
    <t>1.1.3.04.01.04.0.11207.01.</t>
  </si>
  <si>
    <t>1.1.3.04.01.04.0.11207.01.0018</t>
  </si>
  <si>
    <t>Servicios comunitarios a cobrar c/p  (MAG)  Recolección de Basura</t>
  </si>
  <si>
    <t>1.1.3.04.01.04.0.11210.</t>
  </si>
  <si>
    <t>Servicios comunitarios a cobrar c/p  (MEP)</t>
  </si>
  <si>
    <t>1.1.3.04.01.04.0.11210.01.</t>
  </si>
  <si>
    <t>1.1.3.04.01.04.0.11210.01.0018</t>
  </si>
  <si>
    <t>Servicios comunitarios a cobrar c/p  (MEP)  Recolección de Basura</t>
  </si>
  <si>
    <t>1.1.3.04.01.04.0.11211.</t>
  </si>
  <si>
    <t>Servicios comunitarios a cobrar c/p  (MINISTERIO DE SALUD)</t>
  </si>
  <si>
    <t>1.1.3.04.01.04.0.11211.01.</t>
  </si>
  <si>
    <t>1.1.3.04.01.04.0.11211.01.0017</t>
  </si>
  <si>
    <t>Servicios comunitarios a cobrar c/p  (MINISTERIO DE SALUD)  Mantenimiento de Parques</t>
  </si>
  <si>
    <t>1.1.3.04.01.04.0.11211.01.0018</t>
  </si>
  <si>
    <t>Servicios comunitarios a cobrar c/p  (MINISTERIO DE SALUD)  Recolección de Basura</t>
  </si>
  <si>
    <t>1.1.3.04.01.04.0.11211.01.0019</t>
  </si>
  <si>
    <t>Servicios comunitarios a cobrar c/p  (MINISTERIO DE SALUD)  Limpieza de Vias</t>
  </si>
  <si>
    <t>1.1.3.04.01.04.0.12587.</t>
  </si>
  <si>
    <t>Servicios comunitarios a cobrar c/p  (COSEVI)</t>
  </si>
  <si>
    <t>1.1.3.04.01.04.0.12587.01.</t>
  </si>
  <si>
    <t>1.1.3.04.01.04.0.12587.01.0018</t>
  </si>
  <si>
    <t>Servicios comunitarios a cobrar c/p  (COSEVI)  Recolección de Basura</t>
  </si>
  <si>
    <t>1.1.3.04.01.04.0.14115.</t>
  </si>
  <si>
    <t>Servicios comunitarios a cobrar c/p  (BOMBEROS DE COSTA RICA)</t>
  </si>
  <si>
    <t>1.1.3.04.01.04.0.14115.01.</t>
  </si>
  <si>
    <t>1.1.3.04.01.04.0.14115.01.0017</t>
  </si>
  <si>
    <t>Servicios comunitarios a cobrar c/p  (BOMBEROS DE COSTA RICA)  Mantenimiento de Parques</t>
  </si>
  <si>
    <t>1.1.3.04.01.04.0.14115.01.0018</t>
  </si>
  <si>
    <t>Servicios comunitarios a cobrar c/p  (BOMBEROS DE COSTA RICA)  Recolección de Basura</t>
  </si>
  <si>
    <t>1.1.3.04.01.04.0.14115.01.0019</t>
  </si>
  <si>
    <t>Servicios comunitarios a cobrar c/p  (BOMBEROS DE COSTA RICA)  Limpieza de Vias</t>
  </si>
  <si>
    <t>1.1.3.04.01.04.0.14120.</t>
  </si>
  <si>
    <t>Servicios comunitarios a cobrar c/p  (CCSS)</t>
  </si>
  <si>
    <t>1.1.3.04.01.04.0.14120.01.</t>
  </si>
  <si>
    <t>1.1.3.04.01.04.0.14120.01.0017</t>
  </si>
  <si>
    <t>Servicios comunitarios a cobrar c/p  (CCSS)  Mantenimiento de Parques</t>
  </si>
  <si>
    <t>1.1.3.04.01.04.0.14120.01.0018</t>
  </si>
  <si>
    <t>Servicios comunitarios a cobrar c/p  (CCSS)  Recolección de Basura</t>
  </si>
  <si>
    <t>1.1.3.04.01.04.0.14120.01.0021</t>
  </si>
  <si>
    <t>Servicios comunitarios a cobrar c/p  (CCSS)  Construccion de Aceras</t>
  </si>
  <si>
    <t>1.1.3.04.01.04.0.14227.</t>
  </si>
  <si>
    <t>Servicios comunitarios a cobrar c/p  (IMAS)</t>
  </si>
  <si>
    <t>1.1.3.04.01.04.0.14227.01.</t>
  </si>
  <si>
    <t>1.1.3.04.01.04.0.14227.01.0018</t>
  </si>
  <si>
    <t>Servicios comunitarios a cobrar c/p  (IMAS)  Recolección de Basura</t>
  </si>
  <si>
    <t>1.1.3.04.01.04.0.14228.</t>
  </si>
  <si>
    <t>Servicios comunitarios a cobrar c/p  (INA)</t>
  </si>
  <si>
    <t>1.1.3.04.01.04.0.14228.01.</t>
  </si>
  <si>
    <t>1.1.3.04.01.04.0.14228.01.0018</t>
  </si>
  <si>
    <t>Servicios comunitarios a cobrar c/p  (INA)  Recolección de Basura</t>
  </si>
  <si>
    <t>1.1.3.04.01.04.0.14250.</t>
  </si>
  <si>
    <t>Servicios comunitarios a cobrar c/p  JUNTAS DE EDUCACIÓN</t>
  </si>
  <si>
    <t>1.1.3.04.01.04.0.14250.01.</t>
  </si>
  <si>
    <t>1.1.3.04.01.04.0.14250.01.0018</t>
  </si>
  <si>
    <t>Servicios comunitarios a cobrar c/p  JUNTAS DE EDUCACIÓN  Recolección de Basura</t>
  </si>
  <si>
    <t>1.1.3.04.01.04.0.14253.</t>
  </si>
  <si>
    <t>Servicios comunitarios a cobrar c/p  (JUNTAS DE EDUCACION DE HEREDIA)</t>
  </si>
  <si>
    <t>1.1.3.04.01.04.0.14253.01.</t>
  </si>
  <si>
    <t>1.1.3.04.01.04.0.14253.01.0017</t>
  </si>
  <si>
    <t>Servicios comunitarios a cobrar c/p  (JUNTAS DE EDUCACION DE HEREDIA)  Mantenimiento de Parques</t>
  </si>
  <si>
    <t>1.1.3.04.01.04.0.14253.01.0018</t>
  </si>
  <si>
    <t>Servicios comunitarios a cobrar c/p  (JUNTAS DE EDUCACION DE HEREDIA)  Recolección de Basura</t>
  </si>
  <si>
    <t>1.1.3.04.01.04.0.14253.01.0019</t>
  </si>
  <si>
    <t>Servicios comunitarios a cobrar c/p  (JUNTAS DE EDUCACION DE HEREDIA)  Limpieza de Vias</t>
  </si>
  <si>
    <t>1.1.3.04.01.04.0.14290.</t>
  </si>
  <si>
    <t>Servicios comunitarios a cobrar c/p  (PANI)</t>
  </si>
  <si>
    <t>1.1.3.04.01.04.0.14290.01.</t>
  </si>
  <si>
    <t>1.1.3.04.01.04.0.14290.01.0017</t>
  </si>
  <si>
    <t>Servicios comunitarios a cobrar c/p  (PANI)  Mantenimiento de Parques</t>
  </si>
  <si>
    <t>1.1.3.04.01.04.0.14290.01.0019</t>
  </si>
  <si>
    <t>Servicios comunitarios a cobrar c/p  (PANI)  Limpieza de Vias</t>
  </si>
  <si>
    <t>1.1.3.04.01.04.0.14341.</t>
  </si>
  <si>
    <t>Servicios comunitarios a cobrar c/p  (UNED)</t>
  </si>
  <si>
    <t>1.1.3.04.01.04.0.14341.01.</t>
  </si>
  <si>
    <t>1.1.3.04.01.04.0.14341.01.0018</t>
  </si>
  <si>
    <t>Servicios comunitarios a cobrar c/p  (UNED)  Recolección de Basura</t>
  </si>
  <si>
    <t>1.1.3.04.01.04.0.14342.</t>
  </si>
  <si>
    <t>Servicios comunitarios a cobrar c/p  (UNA)</t>
  </si>
  <si>
    <t>1.1.3.04.01.04.0.14342.01.</t>
  </si>
  <si>
    <t>1.1.3.04.01.04.0.14342.01.0018</t>
  </si>
  <si>
    <t>Servicios comunitarios a cobrar c/p  (UNA)  Recolección de Basura</t>
  </si>
  <si>
    <t>1.1.3.04.01.04.0.16151.</t>
  </si>
  <si>
    <t>Servicios comunitarios a cobrar c/p  (ICE)</t>
  </si>
  <si>
    <t>1.1.3.04.01.04.0.16151.01.</t>
  </si>
  <si>
    <t>1.1.3.04.01.04.0.16151.01.0018</t>
  </si>
  <si>
    <t>Servicios comunitarios a cobrar c/p  (ICE)  Recolección de Basura</t>
  </si>
  <si>
    <t>1.1.3.04.01.04.0.16152.</t>
  </si>
  <si>
    <t>Servicios comunitarios a cobrar c/p  (INCOFER)</t>
  </si>
  <si>
    <t>1.1.3.04.01.04.0.16152.01.</t>
  </si>
  <si>
    <t>1.1.3.04.01.04.0.16152.01.0018</t>
  </si>
  <si>
    <t>Servicios comunitarios a cobrar c/p  (INCOFER)  Recolección de Basura</t>
  </si>
  <si>
    <t>1.1.3.04.01.04.0.17100.</t>
  </si>
  <si>
    <t>Servicios comunitarios a cobrar c/p  (ESPH)</t>
  </si>
  <si>
    <t>1.1.3.04.01.04.0.17100.01.</t>
  </si>
  <si>
    <t>1.1.3.04.01.04.0.17100.01.0018</t>
  </si>
  <si>
    <t>Servicios comunitarios a cobrar c/p  (ESPH)  Recolección de Basura</t>
  </si>
  <si>
    <t>1.1.3.04.01.04.0.21100.</t>
  </si>
  <si>
    <t>Servicios comunitarios a cobrar c/p  (BCAC)</t>
  </si>
  <si>
    <t>1.1.3.04.01.04.0.21100.01.</t>
  </si>
  <si>
    <t>1.1.3.04.01.04.0.21100.01.0017</t>
  </si>
  <si>
    <t>Servicios comunitarios a cobrar c/p  (BCAC)  Mantenimiento de Parques</t>
  </si>
  <si>
    <t>1.1.3.04.01.04.0.21100.01.0018</t>
  </si>
  <si>
    <t>Servicios comunitarios a cobrar c/p  (BCAC)  Recolección de Basura</t>
  </si>
  <si>
    <t>1.1.3.04.01.04.0.21100.01.0053</t>
  </si>
  <si>
    <t>Servicios comunitarios a cobrar c/p  (BCAC)  Limpieza de Lotes Art.75 Codigo</t>
  </si>
  <si>
    <t>1.1.3.04.01.04.0.21101.</t>
  </si>
  <si>
    <t>Servicios comunitarios a cobrar c/p  (BCR)</t>
  </si>
  <si>
    <t>1.1.3.04.01.04.0.21101.01.</t>
  </si>
  <si>
    <t>1.1.3.04.01.04.0.21101.01.0018</t>
  </si>
  <si>
    <t>Servicios comunitarios a cobrar c/p  (BCR)  Recolección de Basura</t>
  </si>
  <si>
    <t>1.1.3.04.01.04.0.21103.</t>
  </si>
  <si>
    <t>Servicios comunitarios a cobrar c/p  (BN)</t>
  </si>
  <si>
    <t>1.1.3.04.01.04.0.21103.01.</t>
  </si>
  <si>
    <t>1.1.3.04.01.04.0.21103.01.0018</t>
  </si>
  <si>
    <t>Servicios comunitarios a cobrar c/p  (BN)  Recolección de Basura</t>
  </si>
  <si>
    <t>1.1.3.04.01.04.0.22125.</t>
  </si>
  <si>
    <t>Servicios comunitarios a cobrar c/p  (BCR FIPI)</t>
  </si>
  <si>
    <t>1.1.3.04.01.04.0.22125.01.</t>
  </si>
  <si>
    <t>1.1.3.04.01.04.0.22125.01.0018</t>
  </si>
  <si>
    <t>Servicios comunitarios a cobrar c/p  (BCR FIPI)  Recolección de Basura</t>
  </si>
  <si>
    <t>1.1.3.04.01.04.0.22191.</t>
  </si>
  <si>
    <t>Servicios comunitarios a cobrar c/p  (INS)</t>
  </si>
  <si>
    <t>1.1.3.04.01.04.0.22191.01.</t>
  </si>
  <si>
    <t>1.1.3.04.01.04.0.22191.01.0018</t>
  </si>
  <si>
    <t>Servicios comunitarios a cobrar c/p  (INS)  Recolección de Basura</t>
  </si>
  <si>
    <t>1.1.3.04.01.04.0.22194.</t>
  </si>
  <si>
    <t>Servicios comunitarios a cobrar c/p  (INVU)</t>
  </si>
  <si>
    <t>1.1.3.04.01.04.0.22194.01.</t>
  </si>
  <si>
    <t>1.1.3.04.01.04.0.22194.01.0017</t>
  </si>
  <si>
    <t>Servicios comunitarios a cobrar c/p  (INVU)  Mantenimiento de Parques</t>
  </si>
  <si>
    <t>1.1.3.04.01.04.0.22194.01.0018</t>
  </si>
  <si>
    <t>Servicios comunitarios a cobrar c/p  (INVU)  Recolección de Basura</t>
  </si>
  <si>
    <t>1.1.3.04.01.04.0.22194.01.0019</t>
  </si>
  <si>
    <t>Servicios comunitarios a cobrar c/p  (INVU)  Limpieza de Vias</t>
  </si>
  <si>
    <t>1.1.3.04.01.04.0.22194.01.0020</t>
  </si>
  <si>
    <t>Servicios comunitarios a cobrar c/p  (INVU)  Trabajos en Limpieza Municipal</t>
  </si>
  <si>
    <t>1.1.3.04.01.04.0.31104.</t>
  </si>
  <si>
    <t>Servicios comunitarios a cobrar c/p  (BCO POPULAR)</t>
  </si>
  <si>
    <t>1.1.3.04.01.04.0.31104.01.</t>
  </si>
  <si>
    <t>1.1.3.04.01.04.0.31104.01.0018</t>
  </si>
  <si>
    <t>Servicios comunitarios a cobrar c/p  (BCO POPULAR)  Recolección de Basura</t>
  </si>
  <si>
    <t>1.1.3.04.01.04.0.31127.</t>
  </si>
  <si>
    <t>Servicios comunitarios a cobrar c/p  (BANHVI)</t>
  </si>
  <si>
    <t>1.1.3.04.01.04.0.31127.01.</t>
  </si>
  <si>
    <t>1.1.3.04.01.04.0.31127.01.0017</t>
  </si>
  <si>
    <t>Servicios comunitarios a cobrar c/p  (BANHVI)  Mantenimiento de Parques</t>
  </si>
  <si>
    <t>1.1.3.04.01.04.0.31127.01.0018</t>
  </si>
  <si>
    <t>Servicios comunitarios a cobrar c/p  (BANHVI)  Recolección de Basura</t>
  </si>
  <si>
    <t>1.1.3.04.01.99.</t>
  </si>
  <si>
    <t>Otras ventas de serva cc/p</t>
  </si>
  <si>
    <t>1.1.3.04.01.99.0.</t>
  </si>
  <si>
    <t>1.1.3.04.01.99.0.00000.</t>
  </si>
  <si>
    <t>1.1.3.04.01.99.0.00000.01.</t>
  </si>
  <si>
    <t>1.1.3.04.01.99.0.00000.01.0024</t>
  </si>
  <si>
    <t>Otras ventas de serva cc/p    Gastos Administrativos</t>
  </si>
  <si>
    <t>1.1.3.04.01.99.0.00000.01.0027</t>
  </si>
  <si>
    <t>Otras ventas de serva cc/p    Certificacion Municipal / Peritaje</t>
  </si>
  <si>
    <t>1.1.3.04.01.99.0.00000.01.0028</t>
  </si>
  <si>
    <t>Otras ventas de serva cc/p    Honorarios de Abogado</t>
  </si>
  <si>
    <t>1.1.3.04.02.</t>
  </si>
  <si>
    <t>Derechos adma cc/p</t>
  </si>
  <si>
    <t>1.1.3.04.02.99.</t>
  </si>
  <si>
    <t>Otros derechos administrativos a cobrar c/p</t>
  </si>
  <si>
    <t>1.1.3.04.02.99.0.</t>
  </si>
  <si>
    <t>1.1.3.04.02.99.0.11219.</t>
  </si>
  <si>
    <t>Otros derechos administrativos a cobrar c/p  (MINAET)</t>
  </si>
  <si>
    <t>1.1.3.04.02.99.0.11219.15.</t>
  </si>
  <si>
    <t>1.1.3.04.02.99.0.11219.15.0006</t>
  </si>
  <si>
    <t>Otros derechos administrativos a cobrar c/p  (MINAET)  Depositos de Garantia</t>
  </si>
  <si>
    <t>1.1.3.04.02.99.0.16151.</t>
  </si>
  <si>
    <t>Otros derechos administrativos a cobrar c/p  (ICE)</t>
  </si>
  <si>
    <t>1.1.3.04.02.99.0.16151.01.</t>
  </si>
  <si>
    <t>1.1.3.04.02.99.0.16151.01.0000</t>
  </si>
  <si>
    <t>1.1.3.04.02.99.0.17100.</t>
  </si>
  <si>
    <t>Otros derechos administrativos a cobrar c/p  (ESPH)</t>
  </si>
  <si>
    <t>1.1.3.04.02.99.0.17100.15.</t>
  </si>
  <si>
    <t>1.1.3.04.02.99.0.17100.15.0006</t>
  </si>
  <si>
    <t>Otros derechos administrativos a cobrar c/p  (ESPH)  Depositos de Garantia</t>
  </si>
  <si>
    <t>1.1.3.05.</t>
  </si>
  <si>
    <t>Ingresos de la propiedad a ca c/p</t>
  </si>
  <si>
    <t>1.1.3.05.01.</t>
  </si>
  <si>
    <t>Alquileres  derechos sobre bnes a cc/p</t>
  </si>
  <si>
    <t>1.1.3.05.01.01.</t>
  </si>
  <si>
    <t>Alquileres a cobrar c/p</t>
  </si>
  <si>
    <t>1.1.3.05.01.01.0.</t>
  </si>
  <si>
    <t>1.1.3.05.01.01.0.00000.</t>
  </si>
  <si>
    <t>1.1.3.05.01.01.0.00000.01.</t>
  </si>
  <si>
    <t>1.1.3.05.01.01.0.00000.01.0012</t>
  </si>
  <si>
    <t>Alquileres a cobrar c/p    Alquiler de Mercado</t>
  </si>
  <si>
    <t>1.1.3.05.01.02.</t>
  </si>
  <si>
    <t>Ingresos por concesiones a cobrar c/p</t>
  </si>
  <si>
    <t>1.1.3.05.01.02.0.</t>
  </si>
  <si>
    <t>1.1.3.05.01.02.0.00000.</t>
  </si>
  <si>
    <t>1.1.3.05.01.02.0.00000.01.</t>
  </si>
  <si>
    <t>1.1.3.05.01.02.0.00000.01.0014</t>
  </si>
  <si>
    <t>Ingresos por concesiones a cobrar c/p    Alquiler de Cementerio</t>
  </si>
  <si>
    <t>1.1.3.05.01.02.0.00000.01.0016</t>
  </si>
  <si>
    <t>Ingresos por concesiones a cobrar c/p    Mantenimiento de Nichos</t>
  </si>
  <si>
    <t>1.1.3.06.</t>
  </si>
  <si>
    <t>Transferencias a cobrar a c/p</t>
  </si>
  <si>
    <t>1.1.3.06.02.</t>
  </si>
  <si>
    <t>Transferencias del sector público interno a cc/p</t>
  </si>
  <si>
    <t>1.1.3.06.02.01.</t>
  </si>
  <si>
    <t>Transferencias del Gobierno Central a cobrar c/p</t>
  </si>
  <si>
    <t>1.1.3.06.02.01.0.</t>
  </si>
  <si>
    <t>1.1.3.06.02.01.0.00000.</t>
  </si>
  <si>
    <t>1.1.3.06.02.01.0.00000.01.</t>
  </si>
  <si>
    <t>1.1.3.06.02.01.0.00000.01.0025</t>
  </si>
  <si>
    <t>Transferencias del Gobierno Central a cobrar c/p    Ley 8114</t>
  </si>
  <si>
    <t>1.1.3.06.02.01.0.11206.</t>
  </si>
  <si>
    <t>Transferencias del Gobierno Central a cobrar c/p  (MHD)</t>
  </si>
  <si>
    <t>1.1.3.06.02.01.0.11206.01.</t>
  </si>
  <si>
    <t>1.1.3.06.02.01.0.11206.01.0025</t>
  </si>
  <si>
    <t>1.1.3.06.02.02.</t>
  </si>
  <si>
    <t>Transferencias de Órganos Desconcentrados a cc/p</t>
  </si>
  <si>
    <t>1.1.3.06.02.02.0.</t>
  </si>
  <si>
    <t>1.1.3.06.02.02.0.12583.</t>
  </si>
  <si>
    <t>Transferencias de Órganos Desconcentrados a cc/p  CNPPPJ</t>
  </si>
  <si>
    <t>1.1.3.06.02.02.0.12583.01.</t>
  </si>
  <si>
    <t>1.1.3.06.02.02.0.12583.01.0045</t>
  </si>
  <si>
    <t>Transferencias de Órganos Desconcentrados a cc/p  CNPPPJ  Trasferencias CNPPPJ</t>
  </si>
  <si>
    <t>1.1.3.06.02.02.0.12587.</t>
  </si>
  <si>
    <t>Transferencias de Órganos Desconcentrados a cc/p  (COSEVI)</t>
  </si>
  <si>
    <t>1.1.3.06.02.02.0.12587.01.</t>
  </si>
  <si>
    <t>1.1.3.06.02.02.0.12587.01.0000</t>
  </si>
  <si>
    <t>1.1.3.06.02.02.0.12587.01.0052</t>
  </si>
  <si>
    <t>Transferencias de Órganos Desconcentrados a cc/p  (COSEVI)  LEY DE TRANSITO N. 9078 COSEVI</t>
  </si>
  <si>
    <t>1.1.3.06.02.02.0.21101.</t>
  </si>
  <si>
    <t>Transferencias de Órganos Desconcentrados a cc/p  (BCR)</t>
  </si>
  <si>
    <t>1.1.3.06.02.02.0.21101.01.</t>
  </si>
  <si>
    <t>1.1.3.06.02.02.0.21101.01.0001</t>
  </si>
  <si>
    <t>Transferencias de Órganos Desconcentrados a cc/p  (BCR)  Bienes Inmuebles</t>
  </si>
  <si>
    <t>1.1.3.06.02.02.0.21103.</t>
  </si>
  <si>
    <t>Transferencias de Órganos Desconcentrados a cc/p  (BN)</t>
  </si>
  <si>
    <t>1.1.3.06.02.02.0.21103.01.</t>
  </si>
  <si>
    <t>1.1.3.06.02.02.0.21103.01.0001</t>
  </si>
  <si>
    <t>Transferencias de Órganos Desconcentrados a cc/p  (BN)  Bienes Inmuebles</t>
  </si>
  <si>
    <t>1.1.3.06.02.02.0.22191.</t>
  </si>
  <si>
    <t>Transferencias de Órganos Desconcentrados a cc/p  (INS)</t>
  </si>
  <si>
    <t>1.1.3.06.02.02.0.22191.01.</t>
  </si>
  <si>
    <t>1.1.3.06.02.02.0.22191.01.0052</t>
  </si>
  <si>
    <t>Transferencias de Órganos Desconcentrados a cc/p  (INS)  LEY DE TRANSITO N. 9078 COSEVI</t>
  </si>
  <si>
    <t>1.1.3.06.02.03.</t>
  </si>
  <si>
    <t>Transferencias  Inst Descentr no Empres cobrar c/p</t>
  </si>
  <si>
    <t>1.1.3.06.02.03.0.</t>
  </si>
  <si>
    <t>1.1.3.06.02.03.0.00000.</t>
  </si>
  <si>
    <t>1.1.3.06.02.03.0.00000.01.</t>
  </si>
  <si>
    <t>1.1.3.06.02.03.0.00000.01.0044</t>
  </si>
  <si>
    <t>Transferencias  Inst Descentr no Empres cobrar c/p    IFAM Ley 6909</t>
  </si>
  <si>
    <t>1.1.3.06.02.03.0.00000.01.0051</t>
  </si>
  <si>
    <t>Transferencias  Inst Descentr no Empres cobrar c/p    AP. IFAM LIC. NAC.  Y EXT</t>
  </si>
  <si>
    <t>1.1.3.06.02.03.0.14226.</t>
  </si>
  <si>
    <t>Transferencias  Inst Descentr no Empres cobrar c/p  INSTITUTO DE FOMENTO Y ASESORIA MUNICIPAL (IFAM)</t>
  </si>
  <si>
    <t>1.1.3.06.02.03.0.14226.01.</t>
  </si>
  <si>
    <t>1.1.3.06.02.03.0.14226.01.0043</t>
  </si>
  <si>
    <t>Transferencias  Inst Descentr no Empres cobrar c/p  INSTITUTO DE FOMENTO Y ASESORIA MUNICIPAL (IFAM)  Licencias de Licores</t>
  </si>
  <si>
    <t>1.1.3.06.02.03.0.14226.01.0044</t>
  </si>
  <si>
    <t>Transferencias  Inst Descentr no Empres cobrar c/p  INSTITUTO DE FOMENTO Y ASESORIA MUNICIPAL (IFAM)  IFAM Ley 6909</t>
  </si>
  <si>
    <t>1.1.3.06.02.03.0.14226.01.0051</t>
  </si>
  <si>
    <t>Transferencias  Inst Descentr no Empres cobrar c/p  INSTITUTO DE FOMENTO Y ASESORIA MUNICIPAL (IFAM)  AP. IFAM LIC. NAC.  Y EXT</t>
  </si>
  <si>
    <t>1.1.3.06.02.06.</t>
  </si>
  <si>
    <t>Transferencias Instituciones Públicas Finan cc/p</t>
  </si>
  <si>
    <t>1.1.3.06.02.06.0.</t>
  </si>
  <si>
    <t>1.1.3.06.02.06.0.21101.</t>
  </si>
  <si>
    <t>Transferencias Instituciones Públicas Finan cc/p  (BCR)</t>
  </si>
  <si>
    <t>1.1.3.06.02.06.0.21101.01.</t>
  </si>
  <si>
    <t>1.1.3.06.02.06.0.21101.01.0001</t>
  </si>
  <si>
    <t>Transferencias Instituciones Públicas Finan cc/p  (BCR)  Bienes Inmuebles</t>
  </si>
  <si>
    <t>1.1.3.06.02.06.0.21103.</t>
  </si>
  <si>
    <t>Transferencias Instituciones Públicas Finan cc/p  (BN)</t>
  </si>
  <si>
    <t>1.1.3.06.02.06.0.21103.01.</t>
  </si>
  <si>
    <t>1.1.3.06.02.06.0.21103.01.0001</t>
  </si>
  <si>
    <t>Transferencias Instituciones Públicas Finan cc/p  (BN)  Bienes Inmuebles</t>
  </si>
  <si>
    <t>1.1.3.08.</t>
  </si>
  <si>
    <t>Documentos a cobrar a c/p</t>
  </si>
  <si>
    <t>1.1.3.08.02.</t>
  </si>
  <si>
    <t>Documentos cobrar x fraccionamiento argls pago c/p</t>
  </si>
  <si>
    <t>1.1.3.08.02.01.</t>
  </si>
  <si>
    <t>Docum cx fraccs de pgo x imps c/p</t>
  </si>
  <si>
    <t>1.1.3.08.02.01.1.</t>
  </si>
  <si>
    <t>Docum cobrar fraccion pago por imp c/p Valor nom</t>
  </si>
  <si>
    <t>1.1.3.08.02.01.1.00000.</t>
  </si>
  <si>
    <t>1.1.3.08.02.01.1.00000.01.</t>
  </si>
  <si>
    <t>1.1.3.08.02.01.1.00000.01.0001</t>
  </si>
  <si>
    <t>Docum cobrar fraccion pago por imp c/p Valor nom    Bienes Inmuebles</t>
  </si>
  <si>
    <t>1.1.3.08.02.01.1.00000.01.0003</t>
  </si>
  <si>
    <t>Docum cobrar fraccion pago por imp c/p Valor nom    Anuncios / Rotulos</t>
  </si>
  <si>
    <t>1.1.3.08.02.01.1.00000.01.0004</t>
  </si>
  <si>
    <t>Docum cobrar fraccion pago por imp c/p Valor nom    Patentes Comerciales</t>
  </si>
  <si>
    <t>1.1.3.08.02.01.1.00000.01.0007</t>
  </si>
  <si>
    <t>Docum cobrar fraccion pago por imp c/p Valor nom    Timbres Pro-Parques</t>
  </si>
  <si>
    <t>1.1.3.08.02.01.1.00000.01.0016</t>
  </si>
  <si>
    <t>Docum cobrar fraccion pago por imp c/p Valor nom    Mantenimiento de Nichos</t>
  </si>
  <si>
    <t>1.1.3.08.02.01.1.00000.01.0017</t>
  </si>
  <si>
    <t>Docum cobrar fraccion pago por imp c/p Valor nom    Mantenimiento de Parques</t>
  </si>
  <si>
    <t>1.1.3.08.02.01.1.00000.01.0018</t>
  </si>
  <si>
    <t>Docum cobrar fraccion pago por imp c/p Valor nom    Recolección de Basura</t>
  </si>
  <si>
    <t>1.1.3.08.02.01.1.00000.01.0019</t>
  </si>
  <si>
    <t>Docum cobrar fraccion pago por imp c/p Valor nom    Limpieza de Vias</t>
  </si>
  <si>
    <t>1.1.3.08.02.01.1.00000.01.0034</t>
  </si>
  <si>
    <t>Docum cobrar fraccion pago por imp c/p Valor nom    Multa por Presentación Tardía</t>
  </si>
  <si>
    <t>1.1.3.08.02.01.1.00000.01.0043</t>
  </si>
  <si>
    <t>Docum cobrar fraccion pago por imp c/p Valor nom    Licencias de Licores</t>
  </si>
  <si>
    <t>1.1.3.08.02.99.</t>
  </si>
  <si>
    <t>Document cobrar  fraccion  pgo imp c/p Import devg</t>
  </si>
  <si>
    <t>1.1.3.08.02.99.1.</t>
  </si>
  <si>
    <t>Docum cobrar Otrs fraccion arregls pgo c/p Val nom</t>
  </si>
  <si>
    <t>1.1.3.08.02.99.1.00000.</t>
  </si>
  <si>
    <t>1.1.3.08.02.99.1.00000.01.</t>
  </si>
  <si>
    <t>1.1.3.08.02.99.1.00000.01.0001</t>
  </si>
  <si>
    <t>Docum cobrar Otrs fraccion arregls pgo c/p Val nom    Bienes Inmuebles</t>
  </si>
  <si>
    <t>1.1.3.08.02.99.1.00000.01.0002</t>
  </si>
  <si>
    <t>Docum cobrar Otrs fraccion arregls pgo c/p Val nom    Construcción / Multa Construcción</t>
  </si>
  <si>
    <t>1.1.3.08.02.99.1.00000.01.0003</t>
  </si>
  <si>
    <t>Docum cobrar Otrs fraccion arregls pgo c/p Val nom    Anuncios / Rotulos</t>
  </si>
  <si>
    <t>1.1.3.08.02.99.1.00000.01.0004</t>
  </si>
  <si>
    <t>Docum cobrar Otrs fraccion arregls pgo c/p Val nom    Patentes Comerciales</t>
  </si>
  <si>
    <t>1.1.3.08.02.99.1.00000.01.0007</t>
  </si>
  <si>
    <t>Docum cobrar Otrs fraccion arregls pgo c/p Val nom    Timbres Pro-Parques</t>
  </si>
  <si>
    <t>1.1.3.08.02.99.1.00000.01.0012</t>
  </si>
  <si>
    <t>Docum cobrar Otrs fraccion arregls pgo c/p Val nom    Alquiler de Mercado</t>
  </si>
  <si>
    <t>1.1.3.08.02.99.1.00000.01.0014</t>
  </si>
  <si>
    <t>Docum cobrar Otrs fraccion arregls pgo c/p Val nom    Alquiler de Cementerio</t>
  </si>
  <si>
    <t>1.1.3.08.02.99.1.00000.01.0016</t>
  </si>
  <si>
    <t>Docum cobrar Otrs fraccion arregls pgo c/p Val nom    Mantenimiento de Nichos</t>
  </si>
  <si>
    <t>1.1.3.08.02.99.1.00000.01.0017</t>
  </si>
  <si>
    <t>Docum cobrar Otrs fraccion arregls pgo c/p Val nom    Mantenimiento de Parques</t>
  </si>
  <si>
    <t>1.1.3.08.02.99.1.00000.01.0018</t>
  </si>
  <si>
    <t>Docum cobrar Otrs fraccion arregls pgo c/p Val nom    Recolección de Basura</t>
  </si>
  <si>
    <t>1.1.3.08.02.99.1.00000.01.0019</t>
  </si>
  <si>
    <t>Docum cobrar Otrs fraccion arregls pgo c/p Val nom    Limpieza de Vias</t>
  </si>
  <si>
    <t>1.1.3.08.02.99.1.00000.01.0020</t>
  </si>
  <si>
    <t>Docum cobrar Otrs fraccion arregls pgo c/p Val nom    Trabajos en Limpieza Municipal</t>
  </si>
  <si>
    <t>1.1.3.08.02.99.1.00000.01.0021</t>
  </si>
  <si>
    <t>Docum cobrar Otrs fraccion arregls pgo c/p Val nom    Construccion de Aceras</t>
  </si>
  <si>
    <t>1.1.3.08.02.99.1.00000.01.0024</t>
  </si>
  <si>
    <t>Docum cobrar Otrs fraccion arregls pgo c/p Val nom    Gastos Administrativos</t>
  </si>
  <si>
    <t>1.1.3.08.02.99.1.00000.01.0027</t>
  </si>
  <si>
    <t>Docum cobrar Otrs fraccion arregls pgo c/p Val nom    Certificacion Municipal / Peritaje</t>
  </si>
  <si>
    <t>1.1.3.08.02.99.1.00000.01.0028</t>
  </si>
  <si>
    <t>Docum cobrar Otrs fraccion arregls pgo c/p Val nom    Honorarios de Abogado</t>
  </si>
  <si>
    <t>1.1.3.08.02.99.1.00000.01.0029</t>
  </si>
  <si>
    <t>Docum cobrar Otrs fraccion arregls pgo c/p Val nom    Derechos de Cementerio</t>
  </si>
  <si>
    <t>1.1.3.08.02.99.1.00000.01.0033</t>
  </si>
  <si>
    <t>Docum cobrar Otrs fraccion arregls pgo c/p Val nom    Multas Varias</t>
  </si>
  <si>
    <t>1.1.3.08.02.99.1.00000.01.0034</t>
  </si>
  <si>
    <t>Docum cobrar Otrs fraccion arregls pgo c/p Val nom    Multa por Presentación Tardía</t>
  </si>
  <si>
    <t>1.1.3.08.02.99.1.00000.01.0035</t>
  </si>
  <si>
    <t>Docum cobrar Otrs fraccion arregls pgo c/p Val nom    Multa por no Declaración de BI</t>
  </si>
  <si>
    <t>1.1.3.08.02.99.1.00000.01.0037</t>
  </si>
  <si>
    <t>Docum cobrar Otrs fraccion arregls pgo c/p Val nom    Intereses por Mora</t>
  </si>
  <si>
    <t>1.1.3.08.02.99.1.00000.01.0043</t>
  </si>
  <si>
    <t>Docum cobrar Otrs fraccion arregls pgo c/p Val nom    Licencias de Licores</t>
  </si>
  <si>
    <t>1.1.3.08.02.99.1.22194.</t>
  </si>
  <si>
    <t>Docum cobrar Otrs fraccion arregls pgo c/p Val nom  (INVU)</t>
  </si>
  <si>
    <t>1.1.3.08.02.99.1.22194.01.</t>
  </si>
  <si>
    <t>1.1.3.08.02.99.1.22194.01.0018</t>
  </si>
  <si>
    <t>Docum cobrar Otrs fraccion arregls pgo c/p Val nom  (INVU)  Recolección de Basura</t>
  </si>
  <si>
    <t>1.1.3.08.02.99.1.31127.</t>
  </si>
  <si>
    <t>Docum cobrar Otrs fraccion arregls pgo c/p Val nom  (BANHVI)</t>
  </si>
  <si>
    <t>1.1.3.08.02.99.1.31127.01.</t>
  </si>
  <si>
    <t>1.1.3.08.02.99.1.31127.01.0018</t>
  </si>
  <si>
    <t>Docum cobrar Otrs fraccion arregls pgo c/p Val nom  (BANHVI)  Recolección de Basura</t>
  </si>
  <si>
    <t>1.1.3.08.99.</t>
  </si>
  <si>
    <t>Otros documentos internos a cobrar c/p</t>
  </si>
  <si>
    <t>1.1.3.08.99.99.</t>
  </si>
  <si>
    <t>Otros documentos internos varios a cobrar c/p</t>
  </si>
  <si>
    <t>1.1.3.08.99.99.1.</t>
  </si>
  <si>
    <t>Otros documentos internos varios  cobr c/p Val nom</t>
  </si>
  <si>
    <t>1.1.3.08.99.99.1.00000.</t>
  </si>
  <si>
    <t>1.1.3.08.99.99.1.00000.01.</t>
  </si>
  <si>
    <t>1.1.3.08.99.99.1.00000.01.0055</t>
  </si>
  <si>
    <t>Otros documentos internos varios  cobr c/p Val nom    Espectaculos Publicos</t>
  </si>
  <si>
    <t>1.1.3.08.99.99.1.11206.</t>
  </si>
  <si>
    <t>Otros documentos internos varios  cobr c/p Val nom  (MHD)</t>
  </si>
  <si>
    <t>1.1.3.08.99.99.1.11206.01.</t>
  </si>
  <si>
    <t>1.1.3.08.99.99.1.11206.01.0002</t>
  </si>
  <si>
    <t>1.1.3.08.99.99.1.21101.</t>
  </si>
  <si>
    <t>Otros documentos internos varios  cobr c/p Val nom  (BCR)</t>
  </si>
  <si>
    <t>1.1.3.08.99.99.1.21101.01.</t>
  </si>
  <si>
    <t>1.1.3.08.99.99.1.21101.01.0001</t>
  </si>
  <si>
    <t>Otros documentos internos varios  cobr c/p Val nom  (BCR)  Bienes Inmuebles</t>
  </si>
  <si>
    <t>1.1.3.08.99.99.2.</t>
  </si>
  <si>
    <t>Otros documentos inter varios cobr c/p Imp devgar</t>
  </si>
  <si>
    <t>1.1.3.08.99.99.2.00000.</t>
  </si>
  <si>
    <t>1.1.3.08.99.99.2.00000.01.</t>
  </si>
  <si>
    <t>1.1.3.08.99.99.2.00000.01.0000</t>
  </si>
  <si>
    <t>1.1.3.08.99.99.2.00000.01.0001</t>
  </si>
  <si>
    <t>Otros documentos inter varios cobr c/p Imp devgar    Bienes Inmuebles</t>
  </si>
  <si>
    <t>1.1.3.08.99.99.2.11206.</t>
  </si>
  <si>
    <t>Otros documentos inter varios cobr c/p Imp devgar  (MHD)</t>
  </si>
  <si>
    <t>1.1.3.08.99.99.2.11206.01.</t>
  </si>
  <si>
    <t>1.1.3.08.99.99.2.11206.01.0001</t>
  </si>
  <si>
    <t>1.1.3.97.</t>
  </si>
  <si>
    <t>Cuentas a cobrar en gestión judicial</t>
  </si>
  <si>
    <t>1.1.3.97.01.</t>
  </si>
  <si>
    <t>Imp a cobrar en gestión judicial</t>
  </si>
  <si>
    <t>1.1.3.97.01.02.</t>
  </si>
  <si>
    <t>Imp sobre  propiedad a cobrar gestión judicial</t>
  </si>
  <si>
    <t>1.1.3.97.01.02.0.</t>
  </si>
  <si>
    <t>1.1.3.97.01.02.0.00000.</t>
  </si>
  <si>
    <t>1.1.3.97.01.02.0.00000.01.</t>
  </si>
  <si>
    <t>1.1.3.97.01.02.0.00000.01.0001</t>
  </si>
  <si>
    <t>Imp sobre  propiedad a cobrar gestión judicial    Bienes Inmuebles</t>
  </si>
  <si>
    <t>1.1.3.97.01.02.0.16151.</t>
  </si>
  <si>
    <t>Imp sobre  propiedad a cobrar gestión judicial  (ICE)</t>
  </si>
  <si>
    <t>1.1.3.97.01.02.0.16151.01.</t>
  </si>
  <si>
    <t>1.1.3.97.01.02.0.16151.01.0001</t>
  </si>
  <si>
    <t>Imp sobre  propiedad a cobrar gestión judicial  (ICE)  Bienes Inmuebles</t>
  </si>
  <si>
    <t>1.1.3.97.01.03.</t>
  </si>
  <si>
    <t>Imp sobre bienes servicios cobrar gestión judicial</t>
  </si>
  <si>
    <t>1.1.3.97.01.03.0.</t>
  </si>
  <si>
    <t>1.1.3.97.01.03.0.00000.</t>
  </si>
  <si>
    <t>1.1.3.97.01.03.0.00000.01.</t>
  </si>
  <si>
    <t>1.1.3.97.01.03.0.00000.01.0002</t>
  </si>
  <si>
    <t>Imp sobre bienes servicios cobrar gestión judicial    Construcción / Multa Construcción</t>
  </si>
  <si>
    <t>1.1.3.97.01.03.0.00000.01.0003</t>
  </si>
  <si>
    <t>Imp sobre bienes servicios cobrar gestión judicial    Anuncios / Rotulos</t>
  </si>
  <si>
    <t>1.1.3.97.01.03.0.00000.01.0004</t>
  </si>
  <si>
    <t>Imp sobre bienes servicios cobrar gestión judicial    Patentes Comerciales</t>
  </si>
  <si>
    <t>1.1.3.97.01.03.0.00000.01.0007</t>
  </si>
  <si>
    <t>Imp sobre bienes servicios cobrar gestión judicial    Timbres Pro-Parques</t>
  </si>
  <si>
    <t>1.1.3.97.01.03.0.00000.01.0012</t>
  </si>
  <si>
    <t>Imp sobre bienes servicios cobrar gestión judicial    Alquiler de Mercado</t>
  </si>
  <si>
    <t>1.1.3.97.01.03.0.00000.01.0014</t>
  </si>
  <si>
    <t>Imp sobre bienes servicios cobrar gestión judicial    Alquiler de Cementerio</t>
  </si>
  <si>
    <t>1.1.3.97.01.03.0.00000.01.0016</t>
  </si>
  <si>
    <t>Imp sobre bienes servicios cobrar gestión judicial    Mantenimiento de Nichos</t>
  </si>
  <si>
    <t>1.1.3.97.01.03.0.00000.01.0017</t>
  </si>
  <si>
    <t>Imp sobre bienes servicios cobrar gestión judicial    Mantenimiento de Parques</t>
  </si>
  <si>
    <t>1.1.3.97.01.03.0.00000.01.0018</t>
  </si>
  <si>
    <t>Imp sobre bienes servicios cobrar gestión judicial    Recolección de Basura</t>
  </si>
  <si>
    <t>1.1.3.97.01.03.0.00000.01.0019</t>
  </si>
  <si>
    <t>Imp sobre bienes servicios cobrar gestión judicial    Limpieza de Vias</t>
  </si>
  <si>
    <t>1.1.3.97.01.03.0.00000.01.0020</t>
  </si>
  <si>
    <t>Imp sobre bienes servicios cobrar gestión judicial    Trabajos en Limpieza Municipal</t>
  </si>
  <si>
    <t>1.1.3.97.01.03.0.00000.01.0021</t>
  </si>
  <si>
    <t>Imp sobre bienes servicios cobrar gestión judicial    Construccion de Aceras</t>
  </si>
  <si>
    <t>1.1.3.97.01.03.0.00000.01.0024</t>
  </si>
  <si>
    <t>Imp sobre bienes servicios cobrar gestión judicial    Gastos Administrativos</t>
  </si>
  <si>
    <t>1.1.3.97.01.03.0.00000.01.0027</t>
  </si>
  <si>
    <t>Imp sobre bienes servicios cobrar gestión judicial    Certificacion Municipal / Peritaje</t>
  </si>
  <si>
    <t>1.1.3.97.01.03.0.00000.01.0028</t>
  </si>
  <si>
    <t>Imp sobre bienes servicios cobrar gestión judicial    Honorarios de Abogado</t>
  </si>
  <si>
    <t>1.1.3.97.01.03.0.00000.01.0029</t>
  </si>
  <si>
    <t>Imp sobre bienes servicios cobrar gestión judicial    Derechos de Cementerio</t>
  </si>
  <si>
    <t>1.1.3.97.01.03.0.00000.01.0033</t>
  </si>
  <si>
    <t>Imp sobre bienes servicios cobrar gestión judicial    Multas Varias</t>
  </si>
  <si>
    <t>1.1.3.97.01.03.0.00000.01.0034</t>
  </si>
  <si>
    <t>Imp sobre bienes servicios cobrar gestión judicial    Multa por Presentación Tardía</t>
  </si>
  <si>
    <t>1.1.3.97.01.03.0.00000.01.0035</t>
  </si>
  <si>
    <t>Imp sobre bienes servicios cobrar gestión judicial    Multa por no Declaración de BI</t>
  </si>
  <si>
    <t>1.1.3.97.01.03.0.00000.01.0037</t>
  </si>
  <si>
    <t>Imp sobre bienes servicios cobrar gestión judicial    Intereses por Mora</t>
  </si>
  <si>
    <t>1.1.3.97.01.03.0.00000.01.0038</t>
  </si>
  <si>
    <t>Imp sobre bienes servicios cobrar gestión judicial    No Tributarios</t>
  </si>
  <si>
    <t>1.1.3.97.01.03.0.00000.01.0043</t>
  </si>
  <si>
    <t>Imp sobre bienes servicios cobrar gestión judicial    Licencias de Licores</t>
  </si>
  <si>
    <t>1.1.3.97.01.03.0.00000.01.0051</t>
  </si>
  <si>
    <t>Imp sobre bienes servicios cobrar gestión judicial    AP. IFAM LIC. NAC.  Y EXT</t>
  </si>
  <si>
    <t>1.1.3.97.01.03.0.00000.01.0053</t>
  </si>
  <si>
    <t>Imp sobre bienes servicios cobrar gestión judicial    Limpieza de Lotes Art.75 Codigo</t>
  </si>
  <si>
    <t>1.1.3.97.01.03.0.11205.</t>
  </si>
  <si>
    <t>Imp sobre bienes servicios cobrar gestión judicial  (MSP)</t>
  </si>
  <si>
    <t>1.1.3.97.01.03.0.11205.01.</t>
  </si>
  <si>
    <t>1.1.3.97.01.03.0.11205.01.0018</t>
  </si>
  <si>
    <t>Imp sobre bienes servicios cobrar gestión judicial  (MSP)  Recolección de Basura</t>
  </si>
  <si>
    <t>1.1.3.97.01.03.0.11205.01.0019</t>
  </si>
  <si>
    <t>Imp sobre bienes servicios cobrar gestión judicial  (MSP)  Limpieza de Vias</t>
  </si>
  <si>
    <t>1.1.3.97.01.03.0.14227.</t>
  </si>
  <si>
    <t>Imp sobre bienes servicios cobrar gestión judicial  (IMAS)</t>
  </si>
  <si>
    <t>1.1.3.97.01.03.0.14227.01.</t>
  </si>
  <si>
    <t>1.1.3.97.01.03.0.14227.01.0017</t>
  </si>
  <si>
    <t>Imp sobre bienes servicios cobrar gestión judicial  (IMAS)  Mantenimiento de Parques</t>
  </si>
  <si>
    <t>1.1.3.97.01.03.0.14227.01.0018</t>
  </si>
  <si>
    <t>Imp sobre bienes servicios cobrar gestión judicial  (IMAS)  Recolección de Basura</t>
  </si>
  <si>
    <t>1.1.3.97.01.03.0.14250.</t>
  </si>
  <si>
    <t>Imp sobre bienes servicios cobrar gestión judicial  JUNTAS DE EDUCACIÓN</t>
  </si>
  <si>
    <t>1.1.3.97.01.03.0.14250.01.</t>
  </si>
  <si>
    <t>1.1.3.97.01.03.0.14250.01.0017</t>
  </si>
  <si>
    <t>Imp sobre bienes servicios cobrar gestión judicial  JUNTAS DE EDUCACIÓN  Mantenimiento de Parques</t>
  </si>
  <si>
    <t>1.1.3.97.01.03.0.14250.01.0018</t>
  </si>
  <si>
    <t>Imp sobre bienes servicios cobrar gestión judicial  JUNTAS DE EDUCACIÓN  Recolección de Basura</t>
  </si>
  <si>
    <t>1.1.3.97.01.03.0.14250.01.0019</t>
  </si>
  <si>
    <t>Imp sobre bienes servicios cobrar gestión judicial  JUNTAS DE EDUCACIÓN  Limpieza de Vias</t>
  </si>
  <si>
    <t>1.1.3.97.01.03.0.14253.</t>
  </si>
  <si>
    <t>Imp sobre bienes servicios cobrar gestión judicial  (JUNTAS DE EDUCACION DE HEREDIA)</t>
  </si>
  <si>
    <t>1.1.3.97.01.03.0.14253.01.</t>
  </si>
  <si>
    <t>1.1.3.97.01.03.0.14253.01.0018</t>
  </si>
  <si>
    <t>Imp sobre bienes servicios cobrar gestión judicial  (JUNTAS DE EDUCACION DE HEREDIA)  Recolección de Basura</t>
  </si>
  <si>
    <t>1.1.3.97.01.03.0.14253.01.0019</t>
  </si>
  <si>
    <t>Imp sobre bienes servicios cobrar gestión judicial  (JUNTAS DE EDUCACION DE HEREDIA)  Limpieza de Vias</t>
  </si>
  <si>
    <t>1.1.3.98.</t>
  </si>
  <si>
    <t>Otras cuentas a cobrar a c/p</t>
  </si>
  <si>
    <t>1.1.3.98.01.</t>
  </si>
  <si>
    <t>Multas sanc remat confis orig no tribut cobrar c/p</t>
  </si>
  <si>
    <t>1.1.3.98.01.01.</t>
  </si>
  <si>
    <t>Multas y sanciones administrativas a cobrar c/p</t>
  </si>
  <si>
    <t>1.1.3.98.01.01.0.</t>
  </si>
  <si>
    <t>1.1.3.98.01.01.0.00000.</t>
  </si>
  <si>
    <t>1.1.3.98.01.01.0.00000.01.</t>
  </si>
  <si>
    <t>1.1.3.98.01.01.0.00000.01.0033</t>
  </si>
  <si>
    <t>Multas y sanciones administrativas a cobrar c/p    Multas Varias</t>
  </si>
  <si>
    <t>1.1.3.98.01.01.0.00000.01.0034</t>
  </si>
  <si>
    <t>Multas y sanciones administrativas a cobrar c/p    Multa por Presentación Tardía</t>
  </si>
  <si>
    <t>1.1.3.98.01.01.0.00000.01.8996</t>
  </si>
  <si>
    <t>Multas y sanciones administrativas a cobrar c/p    Registro de Pagos Varios</t>
  </si>
  <si>
    <t>1.1.3.98.01.01.0.16120.</t>
  </si>
  <si>
    <t>Multas y sanciones administrativas a cobrar c/p  (CORREOS DE CR S.A.)</t>
  </si>
  <si>
    <t>1.1.3.98.01.01.0.16120.01.</t>
  </si>
  <si>
    <t>1.1.3.98.01.01.0.16120.01.0034</t>
  </si>
  <si>
    <t>Multas y sanciones administrativas a cobrar c/p  (CORREOS DE CR S.A.)  Multa por Presentación Tardía</t>
  </si>
  <si>
    <t>1.1.3.98.01.01.0.17100.</t>
  </si>
  <si>
    <t>Multas y sanciones administrativas a cobrar c/p  (ESPH)</t>
  </si>
  <si>
    <t>1.1.3.98.01.01.0.17100.01.</t>
  </si>
  <si>
    <t>1.1.3.98.01.01.0.17100.01.0034</t>
  </si>
  <si>
    <t>Multas y sanciones administrativas a cobrar c/p  (ESPH)  Multa por Presentación Tardía</t>
  </si>
  <si>
    <t>1.1.3.98.01.01.0.21100.</t>
  </si>
  <si>
    <t>Multas y sanciones administrativas a cobrar c/p  (BCAC)</t>
  </si>
  <si>
    <t>1.1.3.98.01.01.0.21100.01.</t>
  </si>
  <si>
    <t>1.1.3.98.01.01.0.21100.01.0034</t>
  </si>
  <si>
    <t>Multas y sanciones administrativas a cobrar c/p  (BCAC)  Multa por Presentación Tardía</t>
  </si>
  <si>
    <t>1.1.3.98.01.01.0.21101.</t>
  </si>
  <si>
    <t>Multas y sanciones administrativas a cobrar c/p  (BCR)</t>
  </si>
  <si>
    <t>1.1.3.98.01.01.0.21101.01.</t>
  </si>
  <si>
    <t>1.1.3.98.01.01.0.21101.01.0034</t>
  </si>
  <si>
    <t>Multas y sanciones administrativas a cobrar c/p  (BCR)  Multa por Presentación Tardía</t>
  </si>
  <si>
    <t>1.1.3.98.01.01.0.21103.</t>
  </si>
  <si>
    <t>Multas y sanciones administrativas a cobrar c/p  (BN)</t>
  </si>
  <si>
    <t>1.1.3.98.01.01.0.21103.01.</t>
  </si>
  <si>
    <t>1.1.3.98.01.01.0.21103.01.0034</t>
  </si>
  <si>
    <t>Multas y sanciones administrativas a cobrar c/p  (BN)  Multa por Presentación Tardía</t>
  </si>
  <si>
    <t>1.1.3.98.01.01.0.22191.</t>
  </si>
  <si>
    <t>Multas y sanciones administrativas a cobrar c/p  (INS)</t>
  </si>
  <si>
    <t>1.1.3.98.01.01.0.22191.01.</t>
  </si>
  <si>
    <t>1.1.3.98.01.01.0.22191.01.0034</t>
  </si>
  <si>
    <t>Multas y sanciones administrativas a cobrar c/p  (INS)  Multa por Presentación Tardía</t>
  </si>
  <si>
    <t>1.1.3.98.01.01.0.31104.</t>
  </si>
  <si>
    <t>Multas y sanciones administrativas a cobrar c/p  (BCO POPULAR)</t>
  </si>
  <si>
    <t>1.1.3.98.01.01.0.31104.01.</t>
  </si>
  <si>
    <t>1.1.3.98.01.01.0.31104.01.0034</t>
  </si>
  <si>
    <t>Multas y sanciones administrativas a cobrar c/p  (BCO POPULAR)  Multa por Presentación Tardía</t>
  </si>
  <si>
    <t>1.1.3.98.03.</t>
  </si>
  <si>
    <t>Depósitos en garantía c/p</t>
  </si>
  <si>
    <t>1.1.3.98.03.01.</t>
  </si>
  <si>
    <t>Depósitos en garantía en el sector priv inter c/p</t>
  </si>
  <si>
    <t>1.1.3.98.03.01.0.</t>
  </si>
  <si>
    <t>1.1.3.98.03.01.0.00000.</t>
  </si>
  <si>
    <t>1.1.3.98.03.01.0.00000.15.</t>
  </si>
  <si>
    <t>1.1.3.98.03.01.0.00000.15.0003</t>
  </si>
  <si>
    <t>Depósitos en garantía en el sector priv inter c/p    Garantias de Cementerio</t>
  </si>
  <si>
    <t>1.1.3.98.03.01.0.00000.15.0004</t>
  </si>
  <si>
    <t>Depósitos en garantía en el sector priv inter c/p    Garantias Letras de Cambio</t>
  </si>
  <si>
    <t>1.1.3.98.03.01.0.17100.</t>
  </si>
  <si>
    <t>Depósitos en garantía en el sector priv inter c/p  (ESPH)</t>
  </si>
  <si>
    <t>1.1.3.98.03.01.0.17100.15.</t>
  </si>
  <si>
    <t>1.1.3.98.03.01.0.17100.15.0006</t>
  </si>
  <si>
    <t>Depósitos en garantía en el sector priv inter c/p  (ESPH)  Depositos de Garantia</t>
  </si>
  <si>
    <t>1.1.3.98.03.02.</t>
  </si>
  <si>
    <t>Depósitos en garantía en el sector públ interc/p</t>
  </si>
  <si>
    <t>1.1.3.98.03.02.0.</t>
  </si>
  <si>
    <t>1.1.3.98.03.02.0.00000.</t>
  </si>
  <si>
    <t>1.1.3.98.03.02.0.00000.15.</t>
  </si>
  <si>
    <t>1.1.3.98.03.02.0.00000.15.0006</t>
  </si>
  <si>
    <t>Depósitos en garantía en el sector públ interc/p    Depositos de Garantia</t>
  </si>
  <si>
    <t>1.1.3.98.03.02.0.11219.</t>
  </si>
  <si>
    <t>Depósitos en garantía en el sector públ interc/p  (MINAET)</t>
  </si>
  <si>
    <t>1.1.3.98.03.02.0.11219.15.</t>
  </si>
  <si>
    <t>1.1.3.98.03.02.0.11219.15.0002</t>
  </si>
  <si>
    <t>Depósitos en garantía en el sector públ interc/p  (MINAET)  Garantias de Cumplimiento</t>
  </si>
  <si>
    <t>1.1.3.98.03.02.0.17100.</t>
  </si>
  <si>
    <t>Depósitos en garantía en el sector públ interc/p  (ESPH)</t>
  </si>
  <si>
    <t>1.1.3.98.03.02.0.17100.15.</t>
  </si>
  <si>
    <t>1.1.3.98.03.02.0.17100.15.0006</t>
  </si>
  <si>
    <t>Depósitos en garantía en el sector públ interc/p  (ESPH)  Depositos de Garantia</t>
  </si>
  <si>
    <t>1.1.3.99.</t>
  </si>
  <si>
    <t>Previsiones deterioro cuentas cobrar c/p*</t>
  </si>
  <si>
    <t>1.1.3.99.01.</t>
  </si>
  <si>
    <t>Previsiones para impuestos a cobrar c/p *</t>
  </si>
  <si>
    <t>1.1.3.99.01.02.</t>
  </si>
  <si>
    <t>Previsiones para impuestos sobre  prop cc/p *</t>
  </si>
  <si>
    <t>1.1.3.99.01.02.0.</t>
  </si>
  <si>
    <t>1.1.3.99.01.02.0.00000.</t>
  </si>
  <si>
    <t>1.1.3.99.01.02.0.00000.01.</t>
  </si>
  <si>
    <t>1.1.3.99.01.02.0.00000.01.0000</t>
  </si>
  <si>
    <t>1.1.3.99.01.02.0.00000.01.0001</t>
  </si>
  <si>
    <t>Previsiones para impuestos sobre  prop cc/p *    Bienes Inmuebles</t>
  </si>
  <si>
    <t>1.1.3.99.01.02.0.00000.01.0037</t>
  </si>
  <si>
    <t>Previsiones para impuestos sobre  prop cc/p *    Intereses por Mora</t>
  </si>
  <si>
    <t>1.1.3.99.01.03.</t>
  </si>
  <si>
    <t>Previsiones para impuestos sobre bnes y serv cc/p</t>
  </si>
  <si>
    <t>1.1.3.99.01.03.0.</t>
  </si>
  <si>
    <t>1.1.3.99.01.03.0.00000.</t>
  </si>
  <si>
    <t>1.1.3.99.01.03.0.00000.01.</t>
  </si>
  <si>
    <t>1.1.3.99.01.03.0.00000.01.0000</t>
  </si>
  <si>
    <t>1.1.3.99.01.03.0.00000.01.0003</t>
  </si>
  <si>
    <t>Previsiones para impuestos sobre bnes y serv cc/p    Anuncios / Rotulos</t>
  </si>
  <si>
    <t>1.1.3.99.01.03.0.00000.01.0004</t>
  </si>
  <si>
    <t>Previsiones para impuestos sobre bnes y serv cc/p    Patentes Comerciales</t>
  </si>
  <si>
    <t>1.1.3.99.01.03.0.00000.01.0007</t>
  </si>
  <si>
    <t>Previsiones para impuestos sobre bnes y serv cc/p    Timbres Pro-Parques</t>
  </si>
  <si>
    <t>1.1.3.99.01.03.0.00000.01.0012</t>
  </si>
  <si>
    <t>Previsiones para impuestos sobre bnes y serv cc/p    Alquiler de Mercado</t>
  </si>
  <si>
    <t>1.1.3.99.01.03.0.00000.01.0014</t>
  </si>
  <si>
    <t>Previsiones para impuestos sobre bnes y serv cc/p    Alquiler de Cementerio</t>
  </si>
  <si>
    <t>1.1.3.99.01.03.0.00000.01.0018</t>
  </si>
  <si>
    <t>Previsiones para impuestos sobre bnes y serv cc/p    Recolección de Basura</t>
  </si>
  <si>
    <t>1.1.3.99.01.03.0.00000.01.0034</t>
  </si>
  <si>
    <t>Previsiones para impuestos sobre bnes y serv cc/p    Multa por Presentación Tardía</t>
  </si>
  <si>
    <t>1.1.3.99.01.03.0.00000.01.0037</t>
  </si>
  <si>
    <t>Previsiones para impuestos sobre bnes y serv cc/p    Intereses por Mora</t>
  </si>
  <si>
    <t>1.1.3.99.01.99.</t>
  </si>
  <si>
    <t>Previsiones para Otros impuestos a cobrar c/p *</t>
  </si>
  <si>
    <t>1.1.3.99.01.99.0.</t>
  </si>
  <si>
    <t>1.1.3.99.01.99.0.00000.</t>
  </si>
  <si>
    <t>1.1.3.99.01.99.0.00000.01.</t>
  </si>
  <si>
    <t>1.1.3.99.01.99.0.00000.01.0000</t>
  </si>
  <si>
    <t>1.1.3.99.01.99.0.00000.01.0003</t>
  </si>
  <si>
    <t>Previsiones para Otros impuestos a cobrar c/p *    Anuncios / Rotulos</t>
  </si>
  <si>
    <t>1.1.3.99.01.99.0.00000.01.0004</t>
  </si>
  <si>
    <t>Previsiones para Otros impuestos a cobrar c/p *    Patentes Comerciales</t>
  </si>
  <si>
    <t>1.1.3.99.01.99.0.00000.01.0007</t>
  </si>
  <si>
    <t>Previsiones para Otros impuestos a cobrar c/p *    Timbres Pro-Parques</t>
  </si>
  <si>
    <t>1.1.3.99.01.99.0.00000.01.0028</t>
  </si>
  <si>
    <t>Previsiones para Otros impuestos a cobrar c/p *    Honorarios de Abogado</t>
  </si>
  <si>
    <t>1.1.3.99.01.99.0.00000.01.0034</t>
  </si>
  <si>
    <t>Previsiones para Otros impuestos a cobrar c/p *    Multa por Presentación Tardía</t>
  </si>
  <si>
    <t>1.1.3.99.01.99.0.00000.01.0037</t>
  </si>
  <si>
    <t>Previsiones para Otros impuestos a cobrar c/p *    Intereses por Mora</t>
  </si>
  <si>
    <t>1.1.3.99.01.99.0.00000.01.0043</t>
  </si>
  <si>
    <t>Previsiones para Otros impuestos a cobrar c/p *    Licencias de Licores</t>
  </si>
  <si>
    <t>CUENTA</t>
  </si>
  <si>
    <t>NOMBRE CUENTA</t>
  </si>
  <si>
    <t>SALDO INICIAL</t>
  </si>
  <si>
    <t>DEBITOS PERIODO</t>
  </si>
  <si>
    <t>CREDITOS PERIODO</t>
  </si>
  <si>
    <t>SALDO FINAL</t>
  </si>
  <si>
    <t>1.1.3.04.01.04.0.11210.01.0017</t>
  </si>
  <si>
    <t>Servicios comunitarios a cobrar c/p  (MEP)  Mantenimiento de Parques</t>
  </si>
  <si>
    <t>1.1.3.04.01.04.0.11209.01.0017</t>
  </si>
  <si>
    <t>Servicios comunitarios a cobrar c/p  (MOPT)  Mantenimiento de Parques</t>
  </si>
  <si>
    <t>1.1.3.01.03.99.9.11209.01.0033</t>
  </si>
  <si>
    <t>Otros impuestos varios s bienes servicios  cc/p  (MOPT)  Multas Varias</t>
  </si>
  <si>
    <t>1.1.3.97.01.03.0.14253.01.0017</t>
  </si>
  <si>
    <t>1.1.3.97.01.03.0.12634.01.0018</t>
  </si>
  <si>
    <t>1.1.3.97.01.03.0.12634.01.0019</t>
  </si>
  <si>
    <t>Traslado a Pantentes (es un Arreglo de pago s/ST)</t>
  </si>
  <si>
    <t>Multa mora Imptos (Arreglo pagos s/ST)</t>
  </si>
  <si>
    <t>Multa por no reparar, modificar o falta de aceras a</t>
  </si>
  <si>
    <t>Multa por obstaculizar acera con gradas cadenas r</t>
  </si>
  <si>
    <t>Multa por no limpiar ni recortar la vegetación (Inc</t>
  </si>
  <si>
    <t>Multa por no cercar lotes (Inciso b Art 85 ley 779</t>
  </si>
  <si>
    <t>Multa por no separar recolectar ni disponer desech</t>
  </si>
  <si>
    <t>Multa por reincidencia no reparar, modificar o fal</t>
  </si>
  <si>
    <t>Multa por cambio de actividad licencia de licores</t>
  </si>
  <si>
    <t>Multa por no presentar al municipio la actualizaci</t>
  </si>
  <si>
    <t>MULTA POR NO PRESENTACION DE LA DE</t>
  </si>
  <si>
    <t>Limpieza de lotes baldíos c/ vegetación a 1 mts.</t>
  </si>
  <si>
    <t>Multa por infringir las normas de funcionamiento</t>
  </si>
  <si>
    <t>Diferencia Ajuste</t>
  </si>
  <si>
    <t>1.1.3.01.02.01.0.11205.01.0001</t>
  </si>
  <si>
    <t>Impuesto s propiedad bienes inmuebles a cc/p  (MSP)  Bienes Inmuebles</t>
  </si>
  <si>
    <t>Impuesto s propiedad bienes inmuebles a cc/p  (MHD)</t>
  </si>
  <si>
    <t>1.1.3.01.02.01.0.11206.01.0001</t>
  </si>
  <si>
    <t>1.1.3.01.02.01.0.11209.01.0001</t>
  </si>
  <si>
    <t>Impuesto s propiedad bienes inmuebles a cc/p  (MOPT)  Bienes Inmuebles</t>
  </si>
  <si>
    <t>1.1.3.01.02.01.0.15403.01.0001</t>
  </si>
  <si>
    <t>Impuesto s propiedad bienes inmuebles a cc/p  MUNICIPALIDAD DE SANTO DOMINGO  Bienes Inmuebles</t>
  </si>
  <si>
    <t>1.1.3.01.03.99.1.14341.01.0004</t>
  </si>
  <si>
    <t>Licencias profesionales comerciale Otro perms cc/p  (UNED)  Patentes Comerciales</t>
  </si>
  <si>
    <t>1.1.3.01.03.99.1.14342.01.0004</t>
  </si>
  <si>
    <t>Licencias profesionales comerciale Otro perms cc/p  (UNA)  Patentes Comerciales</t>
  </si>
  <si>
    <t>1.1.3.01.03.99.1.15910.01.0004</t>
  </si>
  <si>
    <t>Licencias profesionales comerciale Otro perms cc/p  COMITE CANTONAL DE DEPORTES Y RECREACION DE HEREDIA  Patentes Comerciales</t>
  </si>
  <si>
    <t>1.1.3.01.03.99.1.16171.01.0004</t>
  </si>
  <si>
    <t>Licencias profesionales comerciale Otro perms cc/p  (JPS)  Patentes Comerciales</t>
  </si>
  <si>
    <t>1.1.3.01.03.99.9.11205.01.0017</t>
  </si>
  <si>
    <t>Otros impuestos varios s bienes servicios  cc/p  (MSP)  Mantenimiento de Parques</t>
  </si>
  <si>
    <t>1.1.3.01.03.99.9.11209.01.0017</t>
  </si>
  <si>
    <t>Otros impuestos varios s bienes servicios  cc/p  (MOPT)  Mantenimiento de Parques</t>
  </si>
  <si>
    <t>1.1.3.01.03.99.9.11210.01.0017</t>
  </si>
  <si>
    <t>Otros impuestos varios s bienes servicios  cc/p  (MEP)  Mantenimiento de Parques</t>
  </si>
  <si>
    <t>1.1.3.01.03.99.9.12634.01.0019</t>
  </si>
  <si>
    <t>Otros impuestos varios s bienes servicios  cc/p  (CEN-CINAI)  Limpieza de Vias</t>
  </si>
  <si>
    <t>1.1.3.01.03.99.9.14341.01.0007</t>
  </si>
  <si>
    <t>Otros impuestos varios s bienes servicios  cc/p  (UNED)  Timbres Pro-Parques</t>
  </si>
  <si>
    <t>1.1.3.01.03.99.9.14342.01.0007</t>
  </si>
  <si>
    <t>Otros impuestos varios s bienes servicios  cc/p  (UNA)  Timbres Pro-Parques</t>
  </si>
  <si>
    <t>1.1.3.01.03.99.9.15910.01.0007</t>
  </si>
  <si>
    <t>Otros impuestos varios s bienes servicios  cc/p  COMITE CANTONAL DE DEPORTES Y RECREACION DE HEREDIA  Timbres Pro-Parques</t>
  </si>
  <si>
    <t>1.1.3.01.03.99.9.16171.01.0007</t>
  </si>
  <si>
    <t>Otros impuestos varios s bienes servicios  cc/p  (JPS)  Timbres Pro-Parques</t>
  </si>
  <si>
    <t>1.1.3.01.03.99.9.21101.01.0002</t>
  </si>
  <si>
    <t>Otros impuestos varios s bienes servicios  cc/p  (BCR)  Construcción / Multa Construcción</t>
  </si>
  <si>
    <t>1.1.3.04.01.04.0.11209.01.0018</t>
  </si>
  <si>
    <t>Servicios comunitarios a cobrar c/p  (MOPT)  Recolección de Basura</t>
  </si>
  <si>
    <t>1.1.3.04.01.04.0.12634.01.0018</t>
  </si>
  <si>
    <t>Servicios comunitarios a cobrar c/p  (CEN-CINAI)  Recolección de Basura</t>
  </si>
  <si>
    <t>1.1.3.04.01.99.0.00000.01.0001</t>
  </si>
  <si>
    <t>Otras ventas de serva cc/p    Bienes Inmuebles</t>
  </si>
  <si>
    <t>1.1.3.04.01.99.0.31104.01.0024</t>
  </si>
  <si>
    <t>Otras ventas de serva cc/p  (BCO POPULAR)  Gastos Administrativos</t>
  </si>
  <si>
    <t>1.1.3.04.01.99.0.31104.01.0028</t>
  </si>
  <si>
    <t>Otras ventas de serva cc/p  (BCO POPULAR)  Honorarios de Abogado</t>
  </si>
  <si>
    <t>1.1.3.06.02.01.0.11209.01.0025</t>
  </si>
  <si>
    <t>Transferencias del Gobierno Central a cobrar c/p  (MOPT)  Ley 8114</t>
  </si>
  <si>
    <t>1.1.3.08.99.99.2.12553.01.0007</t>
  </si>
  <si>
    <t>Otros documentos inter varios cobr c/p Imp devgar  (CONAGEBIO)  Timbres Pro-Parques</t>
  </si>
  <si>
    <t>1.1.3.97.01.02.0.11205.01.0001</t>
  </si>
  <si>
    <t>Imp sobre  propiedad a cobrar gestión judicial  (MSP)  Bienes Inmuebles</t>
  </si>
  <si>
    <t>1.1.3.97.01.02.0.14253.01.0001</t>
  </si>
  <si>
    <t>Imp sobre  propiedad a cobrar gestión judicial  (JUNTAS DE EDUCACION DE HEREDIA)  Bienes Inmuebles</t>
  </si>
  <si>
    <t>1.1.3.97.01.02.0.15403.01.0001</t>
  </si>
  <si>
    <t>Imp sobre  propiedad a cobrar gestión judicial  MUNICIPALIDAD DE SANTO DOMINGO  Bienes Inmuebles</t>
  </si>
  <si>
    <t>1.1.3.97.01.02.0.21101.01.0001</t>
  </si>
  <si>
    <t>Imp sobre  propiedad a cobrar gestión judicial  (BCR)  Bienes Inmuebles</t>
  </si>
  <si>
    <t>1.1.3.97.01.02.0.22194.01.0001</t>
  </si>
  <si>
    <t>Imp sobre  propiedad a cobrar gestión judicial  (INVU)  Bienes Inmuebles</t>
  </si>
  <si>
    <t>1.1.3.97.01.02.0.31127.01.0001</t>
  </si>
  <si>
    <t>Imp sobre  propiedad a cobrar gestión judicial  (BANHVI)  Bienes Inmuebles</t>
  </si>
  <si>
    <t>1.1.3.97.01.03.0.11205.01.0017</t>
  </si>
  <si>
    <t>Imp sobre bienes servicios cobrar gestión judicial  (MSP)  Mantenimiento de Parques</t>
  </si>
  <si>
    <t>1.1.3.97.01.03.0.11209.01.0017</t>
  </si>
  <si>
    <t>Imp sobre bienes servicios cobrar gestión judicial  (MOPT)  Mantenimiento de Parques</t>
  </si>
  <si>
    <t>1.1.3.97.01.03.0.11209.01.0033</t>
  </si>
  <si>
    <t>Imp sobre bienes servicios cobrar gestión judicial  (MOPT)  Multas Varias</t>
  </si>
  <si>
    <t>1.1.3.97.01.03.0.11210.01.0017</t>
  </si>
  <si>
    <t>Imp sobre bienes servicios cobrar gestión judicial  (MEP)  Mantenimiento de Parques</t>
  </si>
  <si>
    <t>1.1.3.97.01.03.0.11210.01.0018</t>
  </si>
  <si>
    <t>Imp sobre bienes servicios cobrar gestión judicial  (MEP)  Recolección de Basura</t>
  </si>
  <si>
    <t>1.1.3.97.01.03.0.11210.01.0019</t>
  </si>
  <si>
    <t>Imp sobre bienes servicios cobrar gestión judicial  (MEP)  Limpieza de Vias</t>
  </si>
  <si>
    <t>1.1.3.97.01.03.0.11211.01.0019</t>
  </si>
  <si>
    <t>Imp sobre bienes servicios cobrar gestión judicial  (MINISTERIO DE SALUD)  Limpieza de Vias</t>
  </si>
  <si>
    <t>Imp sobre bienes servicios cobrar gestión judicial  (CEN-CINAI)  Recolección de Basura</t>
  </si>
  <si>
    <t>Imp sobre bienes servicios cobrar gestión judicial  (CEN-CINAI)  Limpieza de Vias</t>
  </si>
  <si>
    <t>1.1.3.97.01.03.0.14225.01.0017</t>
  </si>
  <si>
    <t>Imp sobre bienes servicios cobrar gestión judicial  (IDA)  Mantenimiento de Parques</t>
  </si>
  <si>
    <t>Imp sobre bienes servicios cobrar gestión judicial  (JUNTAS DE EDUCACION DE HEREDIA)  Mantenimiento de Parques</t>
  </si>
  <si>
    <t>1.1.3.97.01.03.0.15403.01.0017</t>
  </si>
  <si>
    <t>Imp sobre bienes servicios cobrar gestión judicial  MUNICIPALIDAD DE SANTO DOMINGO  Mantenimiento de Parques</t>
  </si>
  <si>
    <t>1.1.3.97.01.03.0.16171.01.0004</t>
  </si>
  <si>
    <t>Imp sobre bienes servicios cobrar gestión judicial  (JPS)  Patentes Comerciales</t>
  </si>
  <si>
    <t>1.1.3.97.01.03.0.16171.01.0007</t>
  </si>
  <si>
    <t>Imp sobre bienes servicios cobrar gestión judicial  (JPS)  Timbres Pro-Parques</t>
  </si>
  <si>
    <t>1.1.3.97.01.03.0.21101.01.0017</t>
  </si>
  <si>
    <t>Imp sobre bienes servicios cobrar gestión judicial  (BCR)  Mantenimiento de Parques</t>
  </si>
  <si>
    <t>1.1.3.97.01.03.0.21101.01.0018</t>
  </si>
  <si>
    <t>Imp sobre bienes servicios cobrar gestión judicial  (BCR)  Recolección de Basura</t>
  </si>
  <si>
    <t>1.1.3.97.01.03.0.21101.01.0019</t>
  </si>
  <si>
    <t>Imp sobre bienes servicios cobrar gestión judicial  (BCR)  Limpieza de Vias</t>
  </si>
  <si>
    <t>1.1.3.97.01.03.0.21103.01.0004</t>
  </si>
  <si>
    <t>Imp sobre bienes servicios cobrar gestión judicial  (BN)  Patentes Comerciales</t>
  </si>
  <si>
    <t>1.1.3.97.01.03.0.21103.01.0007</t>
  </si>
  <si>
    <t>Imp sobre bienes servicios cobrar gestión judicial  (BN)  Timbres Pro-Parques</t>
  </si>
  <si>
    <t>1.1.3.97.01.03.0.22194.01.0002</t>
  </si>
  <si>
    <t>Imp sobre bienes servicios cobrar gestión judicial  (INVU)  Construcción / Multa Construcción</t>
  </si>
  <si>
    <t>1.1.3.97.01.03.0.22194.01.0017</t>
  </si>
  <si>
    <t>Imp sobre bienes servicios cobrar gestión judicial  (INVU)  Mantenimiento de Parques</t>
  </si>
  <si>
    <t>1.1.3.97.01.03.0.22194.01.0018</t>
  </si>
  <si>
    <t>Imp sobre bienes servicios cobrar gestión judicial  (INVU)  Recolección de Basura</t>
  </si>
  <si>
    <t>1.1.3.97.01.03.0.22194.01.0019</t>
  </si>
  <si>
    <t>Imp sobre bienes servicios cobrar gestión judicial  (INVU)  Limpieza de Vias</t>
  </si>
  <si>
    <t>1.1.3.97.01.03.0.22194.01.0020</t>
  </si>
  <si>
    <t>Imp sobre bienes servicios cobrar gestión judicial  (INVU)  Trabajos en Limpieza Municipal</t>
  </si>
  <si>
    <t>1.1.3.97.01.03.0.22194.01.0033</t>
  </si>
  <si>
    <t>Imp sobre bienes servicios cobrar gestión judicial  (INVU)  Multas Varias</t>
  </si>
  <si>
    <t>1.1.3.97.01.03.0.31127.01.0017</t>
  </si>
  <si>
    <t>Imp sobre bienes servicios cobrar gestión judicial  (BANHVI)  Mantenimiento de Parques</t>
  </si>
  <si>
    <t>1.1.3.97.01.03.0.31127.01.0033</t>
  </si>
  <si>
    <t>Imp sobre bienes servicios cobrar gestión judicial  (BANHVI)  Multas Varias</t>
  </si>
  <si>
    <t>Documentos cobrar sect priv inter valor razon c/p</t>
  </si>
  <si>
    <t>1.1.3.98.02.08.1.00000.01.0000</t>
  </si>
  <si>
    <t>1.1.3.99.01.03.0.00000.01.0017</t>
  </si>
  <si>
    <t>Previsiones para impuestos sobre bnes y serv cc/p    Mantenimiento de Parques</t>
  </si>
  <si>
    <t>1.1.3.99.01.03.0.00000.01.0019</t>
  </si>
  <si>
    <t>Previsiones para impuestos sobre bnes y serv cc/p    Limpieza de Vias</t>
  </si>
  <si>
    <t>1.1.3.99.01.03.0.00000.01.0033</t>
  </si>
  <si>
    <t>Previsiones para impuestos sobre bnes y serv cc/p    Multas Varias</t>
  </si>
  <si>
    <t>1.1.3.99.01.99.0.00000.01.0024</t>
  </si>
  <si>
    <t>Previsiones para Otros impuestos a cobrar c/p *    Gastos Administrativos</t>
  </si>
  <si>
    <t>1.1.3.99.01.99.0.00000.01.0027</t>
  </si>
  <si>
    <t>Previsiones para Otros impuestos a cobrar c/p *    Certificacion Municipal / Peritaje</t>
  </si>
  <si>
    <t>PENDIENTE COBRO DIC.2023 INST. PUBLICAS</t>
  </si>
  <si>
    <t>PENDIENTE COBRO DIC.2023 INST. PUBLICAS COBRO JUDICIAL</t>
  </si>
  <si>
    <t>PENDIENTE COBRO DIC.2023 ARREGLOS DE PAGO</t>
  </si>
  <si>
    <t>PENDIENTE COBRO DIC.2023 COBRO JUDICIAL</t>
  </si>
  <si>
    <t xml:space="preserve">PENDIENTE DE COBRO DIC.2023 GENERAL </t>
  </si>
  <si>
    <t>Docum cobrar Otrs fraccion arregls pgo c</t>
  </si>
  <si>
    <t xml:space="preserve">Docum cobrar Otrs fraccion arregls pgo c/p Val nom    </t>
  </si>
  <si>
    <t>Docum cobrar Otrs fraccion arregls pgo c/p val nom    Timbres Pro-Parques</t>
  </si>
  <si>
    <t>Imp sobre bienes servicios cobrar gestión judicial    Patentes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</si>
</sst>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43" fontId="0" fillId="0" borderId="0" xfId="1" applyFont="1"/>
    <xf numFmtId="0" fontId="2" fillId="0" borderId="1" xfId="0" applyFont="1" applyBorder="1"/>
    <xf numFmtId="43" fontId="2" fillId="0" borderId="1" xfId="1" applyFont="1" applyBorder="1"/>
    <xf numFmtId="0" fontId="0" fillId="2" borderId="0" xfId="0" applyFill="1"/>
    <xf numFmtId="43" fontId="0" fillId="2" borderId="0" xfId="1" applyFont="1" applyFill="1"/>
    <xf numFmtId="0" fontId="0" fillId="3" borderId="0" xfId="0" applyFill="1"/>
    <xf numFmtId="43" fontId="0" fillId="3" borderId="0" xfId="1" applyFont="1" applyFill="1"/>
    <xf numFmtId="0" fontId="0" fillId="4" borderId="0" xfId="0" applyFill="1"/>
    <xf numFmtId="43" fontId="0" fillId="4" borderId="0" xfId="1" applyFont="1" applyFill="1"/>
    <xf numFmtId="0" fontId="0" fillId="5" borderId="0" xfId="0" applyFill="1"/>
    <xf numFmtId="43" fontId="0" fillId="5" borderId="0" xfId="1" applyFont="1" applyFill="1"/>
    <xf numFmtId="0" fontId="0" fillId="6" borderId="0" xfId="0" applyFill="1"/>
    <xf numFmtId="43" fontId="0" fillId="6" borderId="0" xfId="1" applyFont="1" applyFill="1"/>
    <xf numFmtId="0" fontId="0" fillId="7" borderId="0" xfId="0" applyFill="1"/>
    <xf numFmtId="43" fontId="0" fillId="7" borderId="0" xfId="1" applyFont="1" applyFill="1"/>
    <xf numFmtId="0" fontId="0" fillId="8" borderId="0" xfId="0" applyFill="1"/>
    <xf numFmtId="43" fontId="0" fillId="8" borderId="0" xfId="1" applyFont="1" applyFill="1"/>
    <xf numFmtId="0" fontId="0" fillId="9" borderId="0" xfId="0" applyFill="1"/>
    <xf numFmtId="43" fontId="0" fillId="9" borderId="0" xfId="1" applyFont="1" applyFill="1"/>
    <xf numFmtId="0" fontId="0" fillId="10" borderId="0" xfId="0" applyFill="1"/>
    <xf numFmtId="43" fontId="0" fillId="10" borderId="0" xfId="1" applyFont="1" applyFill="1"/>
    <xf numFmtId="0" fontId="0" fillId="11" borderId="0" xfId="0" applyFill="1"/>
    <xf numFmtId="43" fontId="0" fillId="11" borderId="0" xfId="1" applyFont="1" applyFill="1"/>
    <xf numFmtId="0" fontId="0" fillId="12" borderId="0" xfId="0" applyFill="1"/>
    <xf numFmtId="43" fontId="0" fillId="12" borderId="0" xfId="1" applyFont="1" applyFill="1"/>
    <xf numFmtId="0" fontId="0" fillId="13" borderId="0" xfId="0" applyFill="1"/>
    <xf numFmtId="43" fontId="0" fillId="13" borderId="0" xfId="1" applyFont="1" applyFill="1"/>
    <xf numFmtId="0" fontId="0" fillId="14" borderId="0" xfId="0" applyFill="1"/>
    <xf numFmtId="43" fontId="0" fillId="14" borderId="0" xfId="1" applyFont="1" applyFill="1"/>
    <xf numFmtId="0" fontId="0" fillId="15" borderId="0" xfId="0" applyFill="1"/>
    <xf numFmtId="43" fontId="0" fillId="15" borderId="0" xfId="1" applyFont="1" applyFill="1"/>
    <xf numFmtId="0" fontId="0" fillId="16" borderId="0" xfId="0" applyFill="1"/>
    <xf numFmtId="43" fontId="0" fillId="16" borderId="0" xfId="1" applyFont="1" applyFill="1"/>
    <xf numFmtId="0" fontId="0" fillId="17" borderId="0" xfId="0" applyFill="1"/>
    <xf numFmtId="43" fontId="0" fillId="17" borderId="0" xfId="1" applyFont="1" applyFill="1"/>
    <xf numFmtId="0" fontId="0" fillId="18" borderId="0" xfId="0" applyFill="1"/>
    <xf numFmtId="43" fontId="0" fillId="18" borderId="0" xfId="1" applyFont="1" applyFill="1"/>
    <xf numFmtId="0" fontId="0" fillId="19" borderId="0" xfId="0" applyFill="1"/>
    <xf numFmtId="43" fontId="0" fillId="19" borderId="0" xfId="1" applyFont="1" applyFill="1"/>
    <xf numFmtId="0" fontId="0" fillId="20" borderId="0" xfId="0" applyFill="1"/>
    <xf numFmtId="43" fontId="0" fillId="20" borderId="0" xfId="1" applyFont="1" applyFill="1"/>
    <xf numFmtId="0" fontId="0" fillId="21" borderId="0" xfId="0" applyFill="1"/>
    <xf numFmtId="43" fontId="0" fillId="21" borderId="0" xfId="1" applyFont="1" applyFill="1"/>
    <xf numFmtId="0" fontId="0" fillId="22" borderId="0" xfId="0" applyFill="1"/>
    <xf numFmtId="43" fontId="0" fillId="22" borderId="0" xfId="1" applyFont="1" applyFill="1"/>
    <xf numFmtId="0" fontId="0" fillId="23" borderId="0" xfId="0" applyFill="1"/>
    <xf numFmtId="43" fontId="0" fillId="23" borderId="0" xfId="1" applyFont="1" applyFill="1"/>
    <xf numFmtId="0" fontId="0" fillId="24" borderId="0" xfId="0" applyFill="1"/>
    <xf numFmtId="43" fontId="0" fillId="24" borderId="0" xfId="1" applyFont="1" applyFill="1"/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49" fontId="2" fillId="6" borderId="1" xfId="1" applyNumberFormat="1" applyFont="1" applyFill="1" applyBorder="1" applyAlignment="1">
      <alignment horizontal="center" vertical="center" wrapText="1"/>
    </xf>
    <xf numFmtId="43" fontId="2" fillId="6" borderId="2" xfId="1" applyFont="1" applyFill="1" applyBorder="1" applyAlignment="1">
      <alignment horizontal="left"/>
    </xf>
    <xf numFmtId="43" fontId="0" fillId="6" borderId="3" xfId="1" applyFont="1" applyFill="1" applyBorder="1"/>
    <xf numFmtId="43" fontId="0" fillId="6" borderId="4" xfId="1" applyFont="1" applyFill="1" applyBorder="1"/>
    <xf numFmtId="49" fontId="2" fillId="5" borderId="1" xfId="1" applyNumberFormat="1" applyFont="1" applyFill="1" applyBorder="1" applyAlignment="1">
      <alignment horizontal="center" vertical="center" wrapText="1"/>
    </xf>
    <xf numFmtId="43" fontId="0" fillId="5" borderId="3" xfId="1" applyFont="1" applyFill="1" applyBorder="1"/>
    <xf numFmtId="43" fontId="2" fillId="9" borderId="1" xfId="1" applyFont="1" applyFill="1" applyBorder="1" applyAlignment="1">
      <alignment horizontal="center" vertical="center" wrapText="1"/>
    </xf>
    <xf numFmtId="43" fontId="0" fillId="9" borderId="3" xfId="1" applyFont="1" applyFill="1" applyBorder="1"/>
    <xf numFmtId="43" fontId="0" fillId="9" borderId="3" xfId="1" applyFont="1" applyFill="1" applyBorder="1" applyAlignment="1">
      <alignment horizontal="center"/>
    </xf>
    <xf numFmtId="43" fontId="0" fillId="9" borderId="4" xfId="1" applyFont="1" applyFill="1" applyBorder="1"/>
    <xf numFmtId="43" fontId="0" fillId="0" borderId="1" xfId="1" applyFont="1" applyBorder="1"/>
    <xf numFmtId="43" fontId="0" fillId="25" borderId="0" xfId="1" applyFont="1" applyFill="1"/>
    <xf numFmtId="43" fontId="2" fillId="25" borderId="5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0" fillId="2" borderId="3" xfId="1" applyFont="1" applyFill="1" applyBorder="1"/>
    <xf numFmtId="43" fontId="0" fillId="2" borderId="3" xfId="1" applyFont="1" applyFill="1" applyBorder="1" applyAlignment="1">
      <alignment horizontal="center"/>
    </xf>
    <xf numFmtId="43" fontId="0" fillId="2" borderId="4" xfId="1" applyFont="1" applyFill="1" applyBorder="1"/>
    <xf numFmtId="43" fontId="0" fillId="0" borderId="1" xfId="1" applyFont="1" applyBorder="1" applyAlignment="1">
      <alignment horizontal="center"/>
    </xf>
    <xf numFmtId="43" fontId="2" fillId="25" borderId="0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4" fontId="0" fillId="5" borderId="0" xfId="0" applyNumberFormat="1" applyFill="1"/>
    <xf numFmtId="0" fontId="0" fillId="26" borderId="0" xfId="0" applyFill="1"/>
    <xf numFmtId="0" fontId="0" fillId="27" borderId="0" xfId="0" applyFill="1"/>
    <xf numFmtId="43" fontId="0" fillId="27" borderId="0" xfId="1" applyFont="1" applyFill="1"/>
    <xf numFmtId="43" fontId="0" fillId="26" borderId="0" xfId="1" applyFont="1" applyFill="1"/>
    <xf numFmtId="0" fontId="0" fillId="28" borderId="0" xfId="0" applyFill="1"/>
    <xf numFmtId="4" fontId="0" fillId="9" borderId="0" xfId="0" applyNumberFormat="1" applyFill="1"/>
    <xf numFmtId="43" fontId="0" fillId="28" borderId="0" xfId="1" applyFont="1" applyFill="1"/>
    <xf numFmtId="0" fontId="0" fillId="29" borderId="0" xfId="0" applyFill="1"/>
    <xf numFmtId="0" fontId="0" fillId="30" borderId="0" xfId="0" applyFill="1"/>
    <xf numFmtId="43" fontId="0" fillId="30" borderId="0" xfId="1" applyFont="1" applyFill="1"/>
    <xf numFmtId="0" fontId="0" fillId="31" borderId="0" xfId="0" applyFill="1"/>
    <xf numFmtId="4" fontId="0" fillId="2" borderId="0" xfId="0" applyNumberFormat="1" applyFill="1"/>
    <xf numFmtId="0" fontId="0" fillId="3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1FFE-EC8E-44AB-9101-0A25911EDD3E}">
  <dimension ref="A1:G698"/>
  <sheetViews>
    <sheetView topLeftCell="A163" workbookViewId="0">
      <selection sqref="A1:F1"/>
    </sheetView>
  </sheetViews>
  <sheetFormatPr baseColWidth="10" defaultRowHeight="15" x14ac:dyDescent="0.25"/>
  <cols>
    <col min="1" max="1" width="27.5703125" bestFit="1" customWidth="1"/>
    <col min="2" max="2" width="90.7109375" customWidth="1"/>
    <col min="3" max="3" width="16.42578125" bestFit="1" customWidth="1"/>
    <col min="4" max="4" width="18.42578125" bestFit="1" customWidth="1"/>
    <col min="5" max="5" width="19.5703125" bestFit="1" customWidth="1"/>
    <col min="6" max="6" width="16.42578125" bestFit="1" customWidth="1"/>
  </cols>
  <sheetData>
    <row r="1" spans="1:6" x14ac:dyDescent="0.25">
      <c r="A1" s="2" t="s">
        <v>1196</v>
      </c>
      <c r="B1" s="2" t="s">
        <v>1197</v>
      </c>
      <c r="C1" s="3" t="s">
        <v>1198</v>
      </c>
      <c r="D1" s="3" t="s">
        <v>1199</v>
      </c>
      <c r="E1" s="3" t="s">
        <v>1200</v>
      </c>
      <c r="F1" s="3" t="s">
        <v>1201</v>
      </c>
    </row>
    <row r="2" spans="1:6" x14ac:dyDescent="0.25">
      <c r="A2" t="s">
        <v>0</v>
      </c>
      <c r="B2" t="s">
        <v>1</v>
      </c>
      <c r="C2" s="1">
        <v>7519087580.54</v>
      </c>
      <c r="D2" s="1">
        <v>317572539.56</v>
      </c>
      <c r="E2" s="1">
        <v>1691977555.6700001</v>
      </c>
      <c r="F2" s="1">
        <v>6144682564.4300003</v>
      </c>
    </row>
    <row r="3" spans="1:6" x14ac:dyDescent="0.25">
      <c r="A3" t="s">
        <v>2</v>
      </c>
      <c r="B3" t="s">
        <v>3</v>
      </c>
      <c r="C3" s="1">
        <v>6960188927.0200005</v>
      </c>
      <c r="D3" s="1">
        <v>158698900.58000001</v>
      </c>
      <c r="E3" s="1">
        <v>1236690604.77</v>
      </c>
      <c r="F3" s="1">
        <v>5882197222.8299999</v>
      </c>
    </row>
    <row r="4" spans="1:6" x14ac:dyDescent="0.25">
      <c r="A4" t="s">
        <v>4</v>
      </c>
      <c r="B4" t="s">
        <v>5</v>
      </c>
      <c r="C4" s="1">
        <v>1853233853.76</v>
      </c>
      <c r="D4" s="1">
        <v>56164386.079999998</v>
      </c>
      <c r="E4" s="1">
        <v>905303682.35000002</v>
      </c>
      <c r="F4" s="1">
        <v>1004094557.49</v>
      </c>
    </row>
    <row r="5" spans="1:6" x14ac:dyDescent="0.25">
      <c r="A5" t="s">
        <v>6</v>
      </c>
      <c r="B5" t="s">
        <v>7</v>
      </c>
      <c r="C5" s="1">
        <v>1853233853.76</v>
      </c>
      <c r="D5" s="1">
        <v>56164386.079999998</v>
      </c>
      <c r="E5" s="1">
        <v>905303682.35000002</v>
      </c>
      <c r="F5" s="1">
        <v>1004094557.49</v>
      </c>
    </row>
    <row r="6" spans="1:6" x14ac:dyDescent="0.25">
      <c r="A6" t="s">
        <v>8</v>
      </c>
      <c r="B6" t="s">
        <v>7</v>
      </c>
      <c r="C6" s="1">
        <v>1853233853.76</v>
      </c>
      <c r="D6" s="1">
        <v>56164386.079999998</v>
      </c>
      <c r="E6" s="1">
        <v>905303682.35000002</v>
      </c>
      <c r="F6" s="1">
        <v>1004094557.49</v>
      </c>
    </row>
    <row r="7" spans="1:6" x14ac:dyDescent="0.25">
      <c r="A7" t="s">
        <v>9</v>
      </c>
      <c r="B7" t="s">
        <v>7</v>
      </c>
      <c r="C7" s="1">
        <v>1851783853.0899999</v>
      </c>
      <c r="D7" s="1">
        <v>56164386.079999998</v>
      </c>
      <c r="E7" s="1">
        <v>905298152.58000004</v>
      </c>
      <c r="F7" s="1">
        <v>1002650086.59</v>
      </c>
    </row>
    <row r="8" spans="1:6" x14ac:dyDescent="0.25">
      <c r="A8" t="s">
        <v>10</v>
      </c>
      <c r="B8" t="s">
        <v>7</v>
      </c>
      <c r="C8" s="1">
        <v>1851783853.0899999</v>
      </c>
      <c r="D8" s="1">
        <v>56164386.079999998</v>
      </c>
      <c r="E8" s="1">
        <v>905298152.58000004</v>
      </c>
      <c r="F8" s="1">
        <v>1002650086.59</v>
      </c>
    </row>
    <row r="9" spans="1:6" x14ac:dyDescent="0.25">
      <c r="A9" s="4" t="s">
        <v>11</v>
      </c>
      <c r="B9" s="4" t="s">
        <v>12</v>
      </c>
      <c r="C9" s="5">
        <v>1832620719.8599999</v>
      </c>
      <c r="D9" s="5">
        <v>30191646.199999999</v>
      </c>
      <c r="E9" s="5">
        <v>904197410.58000004</v>
      </c>
      <c r="F9" s="5">
        <v>958614955.48000002</v>
      </c>
    </row>
    <row r="10" spans="1:6" x14ac:dyDescent="0.25">
      <c r="A10" s="16" t="s">
        <v>13</v>
      </c>
      <c r="B10" s="16" t="s">
        <v>14</v>
      </c>
      <c r="C10" s="17">
        <v>19163133.23</v>
      </c>
      <c r="D10" s="17">
        <v>25972739.879999999</v>
      </c>
      <c r="E10" s="17">
        <v>1100742</v>
      </c>
      <c r="F10" s="17">
        <v>44035131.109999999</v>
      </c>
    </row>
    <row r="11" spans="1:6" x14ac:dyDescent="0.25">
      <c r="A11" t="s">
        <v>15</v>
      </c>
      <c r="B11" t="s">
        <v>16</v>
      </c>
      <c r="C11" s="1">
        <v>0</v>
      </c>
      <c r="D11" s="1">
        <v>0</v>
      </c>
      <c r="E11" s="1">
        <v>0</v>
      </c>
      <c r="F11" s="1">
        <v>0</v>
      </c>
    </row>
    <row r="12" spans="1:6" x14ac:dyDescent="0.25">
      <c r="A12" t="s">
        <v>17</v>
      </c>
      <c r="B12" t="s">
        <v>16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25">
      <c r="A13" s="4" t="s">
        <v>18</v>
      </c>
      <c r="B13" s="4" t="s">
        <v>19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t="s">
        <v>20</v>
      </c>
      <c r="B14" t="s">
        <v>21</v>
      </c>
      <c r="C14" s="1">
        <v>0</v>
      </c>
      <c r="D14" s="1">
        <v>0</v>
      </c>
      <c r="E14" s="1">
        <v>0</v>
      </c>
      <c r="F14" s="1">
        <v>0</v>
      </c>
    </row>
    <row r="15" spans="1:6" x14ac:dyDescent="0.25">
      <c r="A15" t="s">
        <v>22</v>
      </c>
      <c r="B15" t="s">
        <v>21</v>
      </c>
      <c r="C15" s="1">
        <v>0</v>
      </c>
      <c r="D15" s="1">
        <v>0</v>
      </c>
      <c r="E15" s="1">
        <v>0</v>
      </c>
      <c r="F15" s="1">
        <v>0</v>
      </c>
    </row>
    <row r="16" spans="1:6" x14ac:dyDescent="0.25">
      <c r="A16" s="4" t="s">
        <v>23</v>
      </c>
      <c r="B16" s="4" t="s">
        <v>24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t="s">
        <v>25</v>
      </c>
      <c r="B17" t="s">
        <v>26</v>
      </c>
      <c r="C17" s="1">
        <v>0</v>
      </c>
      <c r="D17" s="1">
        <v>0</v>
      </c>
      <c r="E17" s="1">
        <v>0</v>
      </c>
      <c r="F17" s="1">
        <v>0</v>
      </c>
    </row>
    <row r="18" spans="1:6" x14ac:dyDescent="0.25">
      <c r="A18" t="s">
        <v>27</v>
      </c>
      <c r="B18" t="s">
        <v>26</v>
      </c>
      <c r="C18" s="1">
        <v>0</v>
      </c>
      <c r="D18" s="1">
        <v>0</v>
      </c>
      <c r="E18" s="1">
        <v>0</v>
      </c>
      <c r="F18" s="1">
        <v>0</v>
      </c>
    </row>
    <row r="19" spans="1:6" x14ac:dyDescent="0.25">
      <c r="A19" s="4" t="s">
        <v>28</v>
      </c>
      <c r="B19" s="4" t="s">
        <v>29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5">
      <c r="A20" t="s">
        <v>30</v>
      </c>
      <c r="B20" t="s">
        <v>31</v>
      </c>
      <c r="C20" s="1">
        <v>0</v>
      </c>
      <c r="D20" s="1">
        <v>0</v>
      </c>
      <c r="E20" s="1">
        <v>0</v>
      </c>
      <c r="F20" s="1">
        <v>0</v>
      </c>
    </row>
    <row r="21" spans="1:6" x14ac:dyDescent="0.25">
      <c r="A21" t="s">
        <v>32</v>
      </c>
      <c r="B21" t="s">
        <v>31</v>
      </c>
      <c r="C21" s="1">
        <v>0</v>
      </c>
      <c r="D21" s="1">
        <v>0</v>
      </c>
      <c r="E21" s="1">
        <v>0</v>
      </c>
      <c r="F21" s="1">
        <v>0</v>
      </c>
    </row>
    <row r="22" spans="1:6" x14ac:dyDescent="0.25">
      <c r="A22" s="4" t="s">
        <v>33</v>
      </c>
      <c r="B22" s="4" t="s">
        <v>34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25">
      <c r="A23" t="s">
        <v>35</v>
      </c>
      <c r="B23" t="s">
        <v>36</v>
      </c>
      <c r="C23" s="1">
        <v>0</v>
      </c>
      <c r="D23" s="1">
        <v>0</v>
      </c>
      <c r="E23" s="1">
        <v>0</v>
      </c>
      <c r="F23" s="1">
        <v>0</v>
      </c>
    </row>
    <row r="24" spans="1:6" x14ac:dyDescent="0.25">
      <c r="A24" t="s">
        <v>37</v>
      </c>
      <c r="B24" t="s">
        <v>36</v>
      </c>
      <c r="C24" s="1">
        <v>0</v>
      </c>
      <c r="D24" s="1">
        <v>0</v>
      </c>
      <c r="E24" s="1">
        <v>0</v>
      </c>
      <c r="F24" s="1">
        <v>0</v>
      </c>
    </row>
    <row r="25" spans="1:6" x14ac:dyDescent="0.25">
      <c r="A25" s="4" t="s">
        <v>38</v>
      </c>
      <c r="B25" s="4" t="s">
        <v>39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25">
      <c r="A26" t="s">
        <v>40</v>
      </c>
      <c r="B26" t="s">
        <v>41</v>
      </c>
      <c r="C26" s="1">
        <v>0</v>
      </c>
      <c r="D26" s="1">
        <v>0</v>
      </c>
      <c r="E26" s="1">
        <v>0</v>
      </c>
      <c r="F26" s="1">
        <v>0</v>
      </c>
    </row>
    <row r="27" spans="1:6" x14ac:dyDescent="0.25">
      <c r="A27" t="s">
        <v>42</v>
      </c>
      <c r="B27" t="s">
        <v>41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25">
      <c r="A28" s="4" t="s">
        <v>43</v>
      </c>
      <c r="B28" s="4" t="s">
        <v>44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5">
      <c r="A29" t="s">
        <v>45</v>
      </c>
      <c r="B29" t="s">
        <v>46</v>
      </c>
      <c r="C29" s="1">
        <v>0</v>
      </c>
      <c r="D29" s="1">
        <v>0</v>
      </c>
      <c r="E29" s="1">
        <v>0</v>
      </c>
      <c r="F29" s="1">
        <v>0</v>
      </c>
    </row>
    <row r="30" spans="1:6" x14ac:dyDescent="0.25">
      <c r="A30" t="s">
        <v>47</v>
      </c>
      <c r="B30" t="s">
        <v>46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25">
      <c r="A31" s="4" t="s">
        <v>48</v>
      </c>
      <c r="B31" s="4" t="s">
        <v>49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25">
      <c r="A32" t="s">
        <v>50</v>
      </c>
      <c r="B32" t="s">
        <v>51</v>
      </c>
      <c r="C32" s="1">
        <v>5529.77</v>
      </c>
      <c r="D32" s="1">
        <v>0</v>
      </c>
      <c r="E32" s="1">
        <v>5529.77</v>
      </c>
      <c r="F32" s="1">
        <v>0</v>
      </c>
    </row>
    <row r="33" spans="1:6" x14ac:dyDescent="0.25">
      <c r="A33" t="s">
        <v>52</v>
      </c>
      <c r="B33" t="s">
        <v>51</v>
      </c>
      <c r="C33" s="1">
        <v>5529.77</v>
      </c>
      <c r="D33" s="1">
        <v>0</v>
      </c>
      <c r="E33" s="1">
        <v>5529.77</v>
      </c>
      <c r="F33" s="1">
        <v>0</v>
      </c>
    </row>
    <row r="34" spans="1:6" x14ac:dyDescent="0.25">
      <c r="A34" s="4" t="s">
        <v>53</v>
      </c>
      <c r="B34" s="4" t="s">
        <v>54</v>
      </c>
      <c r="C34" s="5">
        <v>5529.77</v>
      </c>
      <c r="D34" s="5">
        <v>0</v>
      </c>
      <c r="E34" s="5">
        <v>5529.77</v>
      </c>
      <c r="F34" s="5">
        <v>0</v>
      </c>
    </row>
    <row r="35" spans="1:6" x14ac:dyDescent="0.25">
      <c r="A35" t="s">
        <v>55</v>
      </c>
      <c r="B35" t="s">
        <v>56</v>
      </c>
      <c r="C35" s="1">
        <v>0</v>
      </c>
      <c r="D35" s="1">
        <v>0</v>
      </c>
      <c r="E35" s="1">
        <v>0</v>
      </c>
      <c r="F35" s="1">
        <v>0</v>
      </c>
    </row>
    <row r="36" spans="1:6" x14ac:dyDescent="0.25">
      <c r="A36" t="s">
        <v>57</v>
      </c>
      <c r="B36" t="s">
        <v>56</v>
      </c>
      <c r="C36" s="1">
        <v>0</v>
      </c>
      <c r="D36" s="1">
        <v>0</v>
      </c>
      <c r="E36" s="1">
        <v>0</v>
      </c>
      <c r="F36" s="1">
        <v>0</v>
      </c>
    </row>
    <row r="37" spans="1:6" x14ac:dyDescent="0.25">
      <c r="A37" s="4" t="s">
        <v>58</v>
      </c>
      <c r="B37" s="4" t="s">
        <v>59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5">
      <c r="A38" t="s">
        <v>60</v>
      </c>
      <c r="B38" t="s">
        <v>61</v>
      </c>
      <c r="C38" s="1">
        <v>0</v>
      </c>
      <c r="D38" s="1">
        <v>0</v>
      </c>
      <c r="E38" s="1">
        <v>0</v>
      </c>
      <c r="F38" s="1">
        <v>0</v>
      </c>
    </row>
    <row r="39" spans="1:6" x14ac:dyDescent="0.25">
      <c r="A39" t="s">
        <v>62</v>
      </c>
      <c r="B39" t="s">
        <v>61</v>
      </c>
      <c r="C39" s="1">
        <v>0</v>
      </c>
      <c r="D39" s="1">
        <v>0</v>
      </c>
      <c r="E39" s="1">
        <v>0</v>
      </c>
      <c r="F39" s="1">
        <v>0</v>
      </c>
    </row>
    <row r="40" spans="1:6" x14ac:dyDescent="0.25">
      <c r="A40" s="4" t="s">
        <v>63</v>
      </c>
      <c r="B40" s="4" t="s">
        <v>64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5">
      <c r="A41" t="s">
        <v>65</v>
      </c>
      <c r="B41" t="s">
        <v>66</v>
      </c>
      <c r="C41" s="1">
        <v>991520.9</v>
      </c>
      <c r="D41" s="1">
        <v>0</v>
      </c>
      <c r="E41" s="1">
        <v>0</v>
      </c>
      <c r="F41" s="1">
        <v>991520.9</v>
      </c>
    </row>
    <row r="42" spans="1:6" x14ac:dyDescent="0.25">
      <c r="A42" t="s">
        <v>67</v>
      </c>
      <c r="B42" t="s">
        <v>66</v>
      </c>
      <c r="C42" s="1">
        <v>991520.9</v>
      </c>
      <c r="D42" s="1">
        <v>0</v>
      </c>
      <c r="E42" s="1">
        <v>0</v>
      </c>
      <c r="F42" s="1">
        <v>991520.9</v>
      </c>
    </row>
    <row r="43" spans="1:6" x14ac:dyDescent="0.25">
      <c r="A43" s="4" t="s">
        <v>68</v>
      </c>
      <c r="B43" s="4" t="s">
        <v>69</v>
      </c>
      <c r="C43" s="5">
        <v>991520.9</v>
      </c>
      <c r="D43" s="5">
        <v>0</v>
      </c>
      <c r="E43" s="5">
        <v>0</v>
      </c>
      <c r="F43" s="5">
        <v>991520.9</v>
      </c>
    </row>
    <row r="44" spans="1:6" x14ac:dyDescent="0.25">
      <c r="A44" t="s">
        <v>70</v>
      </c>
      <c r="B44" t="s">
        <v>71</v>
      </c>
      <c r="C44" s="1">
        <v>0</v>
      </c>
      <c r="D44" s="1">
        <v>0</v>
      </c>
      <c r="E44" s="1">
        <v>0</v>
      </c>
      <c r="F44" s="1">
        <v>0</v>
      </c>
    </row>
    <row r="45" spans="1:6" x14ac:dyDescent="0.25">
      <c r="A45" t="s">
        <v>72</v>
      </c>
      <c r="B45" t="s">
        <v>71</v>
      </c>
      <c r="C45" s="1">
        <v>0</v>
      </c>
      <c r="D45" s="1">
        <v>0</v>
      </c>
      <c r="E45" s="1">
        <v>0</v>
      </c>
      <c r="F45" s="1">
        <v>0</v>
      </c>
    </row>
    <row r="46" spans="1:6" x14ac:dyDescent="0.25">
      <c r="A46" s="4" t="s">
        <v>73</v>
      </c>
      <c r="B46" s="4" t="s">
        <v>74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25">
      <c r="A47" t="s">
        <v>75</v>
      </c>
      <c r="B47" t="s">
        <v>76</v>
      </c>
      <c r="C47" s="1">
        <v>452950</v>
      </c>
      <c r="D47" s="1">
        <v>0</v>
      </c>
      <c r="E47" s="1">
        <v>0</v>
      </c>
      <c r="F47" s="1">
        <v>452950</v>
      </c>
    </row>
    <row r="48" spans="1:6" x14ac:dyDescent="0.25">
      <c r="A48" t="s">
        <v>77</v>
      </c>
      <c r="B48" t="s">
        <v>76</v>
      </c>
      <c r="C48" s="1">
        <v>452950</v>
      </c>
      <c r="D48" s="1">
        <v>0</v>
      </c>
      <c r="E48" s="1">
        <v>0</v>
      </c>
      <c r="F48" s="1">
        <v>452950</v>
      </c>
    </row>
    <row r="49" spans="1:6" x14ac:dyDescent="0.25">
      <c r="A49" s="4" t="s">
        <v>78</v>
      </c>
      <c r="B49" s="4" t="s">
        <v>79</v>
      </c>
      <c r="C49" s="5">
        <v>452950</v>
      </c>
      <c r="D49" s="5">
        <v>0</v>
      </c>
      <c r="E49" s="5">
        <v>0</v>
      </c>
      <c r="F49" s="5">
        <v>452950</v>
      </c>
    </row>
    <row r="50" spans="1:6" x14ac:dyDescent="0.25">
      <c r="A50" s="16" t="s">
        <v>80</v>
      </c>
      <c r="B50" s="16" t="s">
        <v>81</v>
      </c>
      <c r="C50" s="17">
        <v>0</v>
      </c>
      <c r="D50" s="17">
        <v>0</v>
      </c>
      <c r="E50" s="17">
        <v>0</v>
      </c>
      <c r="F50" s="17">
        <v>0</v>
      </c>
    </row>
    <row r="51" spans="1:6" x14ac:dyDescent="0.25">
      <c r="A51" t="s">
        <v>82</v>
      </c>
      <c r="B51" t="s">
        <v>83</v>
      </c>
      <c r="C51" s="1">
        <v>0</v>
      </c>
      <c r="D51" s="1">
        <v>0</v>
      </c>
      <c r="E51" s="1">
        <v>0</v>
      </c>
      <c r="F51" s="1">
        <v>0</v>
      </c>
    </row>
    <row r="52" spans="1:6" x14ac:dyDescent="0.25">
      <c r="A52" t="s">
        <v>84</v>
      </c>
      <c r="B52" t="s">
        <v>83</v>
      </c>
      <c r="C52" s="1">
        <v>0</v>
      </c>
      <c r="D52" s="1">
        <v>0</v>
      </c>
      <c r="E52" s="1">
        <v>0</v>
      </c>
      <c r="F52" s="1">
        <v>0</v>
      </c>
    </row>
    <row r="53" spans="1:6" x14ac:dyDescent="0.25">
      <c r="A53" s="4" t="s">
        <v>85</v>
      </c>
      <c r="B53" s="4" t="s">
        <v>86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5">
      <c r="A54" t="s">
        <v>87</v>
      </c>
      <c r="B54" t="s">
        <v>88</v>
      </c>
      <c r="C54" s="1">
        <v>0</v>
      </c>
      <c r="D54" s="1">
        <v>0</v>
      </c>
      <c r="E54" s="1">
        <v>0</v>
      </c>
      <c r="F54" s="1">
        <v>0</v>
      </c>
    </row>
    <row r="55" spans="1:6" x14ac:dyDescent="0.25">
      <c r="A55" t="s">
        <v>89</v>
      </c>
      <c r="B55" t="s">
        <v>88</v>
      </c>
      <c r="C55" s="1">
        <v>0</v>
      </c>
      <c r="D55" s="1">
        <v>0</v>
      </c>
      <c r="E55" s="1">
        <v>0</v>
      </c>
      <c r="F55" s="1">
        <v>0</v>
      </c>
    </row>
    <row r="56" spans="1:6" x14ac:dyDescent="0.25">
      <c r="A56" s="4" t="s">
        <v>90</v>
      </c>
      <c r="B56" s="4" t="s">
        <v>91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5">
      <c r="A57" t="s">
        <v>92</v>
      </c>
      <c r="B57" t="s">
        <v>93</v>
      </c>
      <c r="C57" s="1">
        <v>0</v>
      </c>
      <c r="D57" s="1">
        <v>0</v>
      </c>
      <c r="E57" s="1">
        <v>0</v>
      </c>
      <c r="F57" s="1">
        <v>0</v>
      </c>
    </row>
    <row r="58" spans="1:6" x14ac:dyDescent="0.25">
      <c r="A58" t="s">
        <v>94</v>
      </c>
      <c r="B58" t="s">
        <v>93</v>
      </c>
      <c r="C58" s="1">
        <v>0</v>
      </c>
      <c r="D58" s="1">
        <v>0</v>
      </c>
      <c r="E58" s="1">
        <v>0</v>
      </c>
      <c r="F58" s="1">
        <v>0</v>
      </c>
    </row>
    <row r="59" spans="1:6" x14ac:dyDescent="0.25">
      <c r="A59" s="4" t="s">
        <v>95</v>
      </c>
      <c r="B59" s="4" t="s">
        <v>96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25">
      <c r="A60" t="s">
        <v>97</v>
      </c>
      <c r="B60" t="s">
        <v>98</v>
      </c>
      <c r="C60" s="1">
        <v>0</v>
      </c>
      <c r="D60" s="1">
        <v>0</v>
      </c>
      <c r="E60" s="1">
        <v>0</v>
      </c>
      <c r="F60" s="1">
        <v>0</v>
      </c>
    </row>
    <row r="61" spans="1:6" x14ac:dyDescent="0.25">
      <c r="A61" t="s">
        <v>99</v>
      </c>
      <c r="B61" t="s">
        <v>98</v>
      </c>
      <c r="C61" s="1">
        <v>0</v>
      </c>
      <c r="D61" s="1">
        <v>0</v>
      </c>
      <c r="E61" s="1">
        <v>0</v>
      </c>
      <c r="F61" s="1">
        <v>0</v>
      </c>
    </row>
    <row r="62" spans="1:6" x14ac:dyDescent="0.25">
      <c r="A62" s="4" t="s">
        <v>100</v>
      </c>
      <c r="B62" s="4" t="s">
        <v>101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25">
      <c r="A63" t="s">
        <v>102</v>
      </c>
      <c r="B63" t="s">
        <v>103</v>
      </c>
      <c r="C63" s="1">
        <v>0</v>
      </c>
      <c r="D63" s="1">
        <v>0</v>
      </c>
      <c r="E63" s="1">
        <v>0</v>
      </c>
      <c r="F63" s="1">
        <v>0</v>
      </c>
    </row>
    <row r="64" spans="1:6" x14ac:dyDescent="0.25">
      <c r="A64" t="s">
        <v>104</v>
      </c>
      <c r="B64" t="s">
        <v>103</v>
      </c>
      <c r="C64" s="1">
        <v>0</v>
      </c>
      <c r="D64" s="1">
        <v>0</v>
      </c>
      <c r="E64" s="1">
        <v>0</v>
      </c>
      <c r="F64" s="1">
        <v>0</v>
      </c>
    </row>
    <row r="65" spans="1:6" x14ac:dyDescent="0.25">
      <c r="A65" s="4" t="s">
        <v>105</v>
      </c>
      <c r="B65" s="4" t="s">
        <v>106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25">
      <c r="A66" t="s">
        <v>107</v>
      </c>
      <c r="B66" t="s">
        <v>108</v>
      </c>
      <c r="C66" s="1">
        <v>0</v>
      </c>
      <c r="D66" s="1">
        <v>0</v>
      </c>
      <c r="E66" s="1">
        <v>0</v>
      </c>
      <c r="F66" s="1">
        <v>0</v>
      </c>
    </row>
    <row r="67" spans="1:6" x14ac:dyDescent="0.25">
      <c r="A67" t="s">
        <v>109</v>
      </c>
      <c r="B67" t="s">
        <v>108</v>
      </c>
      <c r="C67" s="1">
        <v>0</v>
      </c>
      <c r="D67" s="1">
        <v>0</v>
      </c>
      <c r="E67" s="1">
        <v>0</v>
      </c>
      <c r="F67" s="1">
        <v>0</v>
      </c>
    </row>
    <row r="68" spans="1:6" x14ac:dyDescent="0.25">
      <c r="A68" s="4" t="s">
        <v>110</v>
      </c>
      <c r="B68" s="4" t="s">
        <v>111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5">
      <c r="A69" t="s">
        <v>112</v>
      </c>
      <c r="B69" t="s">
        <v>7</v>
      </c>
      <c r="C69" s="1">
        <v>0</v>
      </c>
      <c r="D69" s="1">
        <v>0</v>
      </c>
      <c r="E69" s="1">
        <v>0</v>
      </c>
      <c r="F69" s="1">
        <v>0</v>
      </c>
    </row>
    <row r="70" spans="1:6" x14ac:dyDescent="0.25">
      <c r="A70" t="s">
        <v>113</v>
      </c>
      <c r="B70" t="s">
        <v>7</v>
      </c>
      <c r="C70" s="1">
        <v>0</v>
      </c>
      <c r="D70" s="1">
        <v>0</v>
      </c>
      <c r="E70" s="1">
        <v>0</v>
      </c>
      <c r="F70" s="1">
        <v>0</v>
      </c>
    </row>
    <row r="71" spans="1:6" x14ac:dyDescent="0.25">
      <c r="A71" s="4" t="s">
        <v>114</v>
      </c>
      <c r="B71" s="4" t="s">
        <v>115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5">
      <c r="A72" t="s">
        <v>116</v>
      </c>
      <c r="B72" t="s">
        <v>117</v>
      </c>
      <c r="C72" s="1">
        <v>2396535261.04</v>
      </c>
      <c r="D72" s="1">
        <v>102534514.5</v>
      </c>
      <c r="E72" s="1">
        <v>315760310.88</v>
      </c>
      <c r="F72" s="1">
        <v>2183309464.6599998</v>
      </c>
    </row>
    <row r="73" spans="1:6" x14ac:dyDescent="0.25">
      <c r="A73" t="s">
        <v>118</v>
      </c>
      <c r="B73" t="s">
        <v>119</v>
      </c>
      <c r="C73" s="1">
        <v>2396535261.04</v>
      </c>
      <c r="D73" s="1">
        <v>102534514.5</v>
      </c>
      <c r="E73" s="1">
        <v>315760310.88</v>
      </c>
      <c r="F73" s="1">
        <v>2183309464.6599998</v>
      </c>
    </row>
    <row r="74" spans="1:6" x14ac:dyDescent="0.25">
      <c r="A74" t="s">
        <v>120</v>
      </c>
      <c r="B74" t="s">
        <v>121</v>
      </c>
      <c r="C74" s="1">
        <v>1697220511.3599999</v>
      </c>
      <c r="D74" s="1">
        <v>7495512.3099999996</v>
      </c>
      <c r="E74" s="1">
        <v>129650928.48</v>
      </c>
      <c r="F74" s="1">
        <v>1575065095.1900001</v>
      </c>
    </row>
    <row r="75" spans="1:6" x14ac:dyDescent="0.25">
      <c r="A75" t="s">
        <v>122</v>
      </c>
      <c r="B75" t="s">
        <v>121</v>
      </c>
      <c r="C75" s="1">
        <v>1697220511.3599999</v>
      </c>
      <c r="D75" s="1">
        <v>7495512.3099999996</v>
      </c>
      <c r="E75" s="1">
        <v>129650928.48</v>
      </c>
      <c r="F75" s="1">
        <v>1575065095.1900001</v>
      </c>
    </row>
    <row r="76" spans="1:6" x14ac:dyDescent="0.25">
      <c r="A76" t="s">
        <v>123</v>
      </c>
      <c r="B76" t="s">
        <v>121</v>
      </c>
      <c r="C76" s="1">
        <v>1697220511.3599999</v>
      </c>
      <c r="D76" s="1">
        <v>7495512.3099999996</v>
      </c>
      <c r="E76" s="1">
        <v>129650928.48</v>
      </c>
      <c r="F76" s="1">
        <v>1575065095.1900001</v>
      </c>
    </row>
    <row r="77" spans="1:6" x14ac:dyDescent="0.25">
      <c r="A77" s="8" t="s">
        <v>124</v>
      </c>
      <c r="B77" s="8" t="s">
        <v>125</v>
      </c>
      <c r="C77" s="9">
        <v>0</v>
      </c>
      <c r="D77" s="9">
        <v>0</v>
      </c>
      <c r="E77" s="9">
        <v>0</v>
      </c>
      <c r="F77" s="9">
        <v>0</v>
      </c>
    </row>
    <row r="78" spans="1:6" x14ac:dyDescent="0.25">
      <c r="A78" s="10" t="s">
        <v>126</v>
      </c>
      <c r="B78" s="10" t="s">
        <v>127</v>
      </c>
      <c r="C78" s="11">
        <v>1618301577.3599999</v>
      </c>
      <c r="D78" s="11">
        <v>7232025.2000000002</v>
      </c>
      <c r="E78" s="11">
        <v>127186951.87</v>
      </c>
      <c r="F78" s="11">
        <v>1498346650.6900001</v>
      </c>
    </row>
    <row r="79" spans="1:6" x14ac:dyDescent="0.25">
      <c r="A79" s="4" t="s">
        <v>128</v>
      </c>
      <c r="B79" s="4" t="s">
        <v>129</v>
      </c>
      <c r="C79" s="5">
        <v>78918934</v>
      </c>
      <c r="D79" s="5">
        <v>263487.11</v>
      </c>
      <c r="E79" s="5">
        <v>2463976.61</v>
      </c>
      <c r="F79" s="5">
        <v>76718444.5</v>
      </c>
    </row>
    <row r="80" spans="1:6" x14ac:dyDescent="0.25">
      <c r="A80" t="s">
        <v>130</v>
      </c>
      <c r="B80" t="s">
        <v>131</v>
      </c>
      <c r="C80" s="1">
        <v>0</v>
      </c>
      <c r="D80" s="1">
        <v>0</v>
      </c>
      <c r="E80" s="1">
        <v>0</v>
      </c>
      <c r="F80" s="1">
        <v>0</v>
      </c>
    </row>
    <row r="81" spans="1:6" x14ac:dyDescent="0.25">
      <c r="A81" t="s">
        <v>132</v>
      </c>
      <c r="B81" t="s">
        <v>131</v>
      </c>
      <c r="C81" s="1">
        <v>0</v>
      </c>
      <c r="D81" s="1">
        <v>0</v>
      </c>
      <c r="E81" s="1">
        <v>0</v>
      </c>
      <c r="F81" s="1">
        <v>0</v>
      </c>
    </row>
    <row r="82" spans="1:6" x14ac:dyDescent="0.25">
      <c r="A82" s="10" t="s">
        <v>133</v>
      </c>
      <c r="B82" s="10" t="s">
        <v>134</v>
      </c>
      <c r="C82" s="11">
        <v>0</v>
      </c>
      <c r="D82" s="11">
        <v>0</v>
      </c>
      <c r="E82" s="11">
        <v>0</v>
      </c>
      <c r="F82" s="11">
        <v>0</v>
      </c>
    </row>
    <row r="83" spans="1:6" x14ac:dyDescent="0.25">
      <c r="A83" t="s">
        <v>135</v>
      </c>
      <c r="B83" t="s">
        <v>136</v>
      </c>
      <c r="C83" s="1">
        <v>0</v>
      </c>
      <c r="D83" s="1">
        <v>0</v>
      </c>
      <c r="E83" s="1">
        <v>0</v>
      </c>
      <c r="F83" s="1">
        <v>0</v>
      </c>
    </row>
    <row r="84" spans="1:6" x14ac:dyDescent="0.25">
      <c r="A84" t="s">
        <v>137</v>
      </c>
      <c r="B84" t="s">
        <v>136</v>
      </c>
      <c r="C84" s="1">
        <v>0</v>
      </c>
      <c r="D84" s="1">
        <v>0</v>
      </c>
      <c r="E84" s="1">
        <v>0</v>
      </c>
      <c r="F84" s="1">
        <v>0</v>
      </c>
    </row>
    <row r="85" spans="1:6" x14ac:dyDescent="0.25">
      <c r="A85" s="10" t="s">
        <v>138</v>
      </c>
      <c r="B85" s="10" t="s">
        <v>139</v>
      </c>
      <c r="C85" s="11">
        <v>0</v>
      </c>
      <c r="D85" s="11">
        <v>0</v>
      </c>
      <c r="E85" s="11">
        <v>0</v>
      </c>
      <c r="F85" s="11">
        <v>0</v>
      </c>
    </row>
    <row r="86" spans="1:6" x14ac:dyDescent="0.25">
      <c r="A86" t="s">
        <v>140</v>
      </c>
      <c r="B86" t="s">
        <v>141</v>
      </c>
      <c r="C86" s="1">
        <v>0</v>
      </c>
      <c r="D86" s="1">
        <v>0</v>
      </c>
      <c r="E86" s="1">
        <v>0</v>
      </c>
      <c r="F86" s="1">
        <v>0</v>
      </c>
    </row>
    <row r="87" spans="1:6" x14ac:dyDescent="0.25">
      <c r="A87" t="s">
        <v>142</v>
      </c>
      <c r="B87" t="s">
        <v>141</v>
      </c>
      <c r="C87" s="1">
        <v>0</v>
      </c>
      <c r="D87" s="1">
        <v>0</v>
      </c>
      <c r="E87" s="1">
        <v>0</v>
      </c>
      <c r="F87" s="1">
        <v>0</v>
      </c>
    </row>
    <row r="88" spans="1:6" x14ac:dyDescent="0.25">
      <c r="A88" s="10" t="s">
        <v>143</v>
      </c>
      <c r="B88" s="10" t="s">
        <v>144</v>
      </c>
      <c r="C88" s="11">
        <v>0</v>
      </c>
      <c r="D88" s="11">
        <v>0</v>
      </c>
      <c r="E88" s="11">
        <v>0</v>
      </c>
      <c r="F88" s="11">
        <v>0</v>
      </c>
    </row>
    <row r="89" spans="1:6" x14ac:dyDescent="0.25">
      <c r="A89" t="s">
        <v>145</v>
      </c>
      <c r="B89" t="s">
        <v>146</v>
      </c>
      <c r="C89" s="1">
        <v>0</v>
      </c>
      <c r="D89" s="1">
        <v>0</v>
      </c>
      <c r="E89" s="1">
        <v>0</v>
      </c>
      <c r="F89" s="1">
        <v>0</v>
      </c>
    </row>
    <row r="90" spans="1:6" x14ac:dyDescent="0.25">
      <c r="A90" t="s">
        <v>147</v>
      </c>
      <c r="B90" t="s">
        <v>146</v>
      </c>
      <c r="C90" s="1">
        <v>0</v>
      </c>
      <c r="D90" s="1">
        <v>0</v>
      </c>
      <c r="E90" s="1">
        <v>0</v>
      </c>
      <c r="F90" s="1">
        <v>0</v>
      </c>
    </row>
    <row r="91" spans="1:6" x14ac:dyDescent="0.25">
      <c r="A91" s="10" t="s">
        <v>148</v>
      </c>
      <c r="B91" s="10" t="s">
        <v>149</v>
      </c>
      <c r="C91" s="11">
        <v>0</v>
      </c>
      <c r="D91" s="11">
        <v>0</v>
      </c>
      <c r="E91" s="11">
        <v>0</v>
      </c>
      <c r="F91" s="11">
        <v>0</v>
      </c>
    </row>
    <row r="92" spans="1:6" x14ac:dyDescent="0.25">
      <c r="A92" t="s">
        <v>150</v>
      </c>
      <c r="B92" t="s">
        <v>151</v>
      </c>
      <c r="C92" s="1">
        <v>0</v>
      </c>
      <c r="D92" s="1">
        <v>0</v>
      </c>
      <c r="E92" s="1">
        <v>0</v>
      </c>
      <c r="F92" s="1">
        <v>0</v>
      </c>
    </row>
    <row r="93" spans="1:6" x14ac:dyDescent="0.25">
      <c r="A93" t="s">
        <v>152</v>
      </c>
      <c r="B93" t="s">
        <v>151</v>
      </c>
      <c r="C93" s="1">
        <v>0</v>
      </c>
      <c r="D93" s="1">
        <v>0</v>
      </c>
      <c r="E93" s="1">
        <v>0</v>
      </c>
      <c r="F93" s="1">
        <v>0</v>
      </c>
    </row>
    <row r="94" spans="1:6" x14ac:dyDescent="0.25">
      <c r="A94" s="10" t="s">
        <v>153</v>
      </c>
      <c r="B94" s="10" t="s">
        <v>154</v>
      </c>
      <c r="C94" s="11">
        <v>0</v>
      </c>
      <c r="D94" s="11">
        <v>0</v>
      </c>
      <c r="E94" s="11">
        <v>0</v>
      </c>
      <c r="F94" s="11">
        <v>0</v>
      </c>
    </row>
    <row r="95" spans="1:6" x14ac:dyDescent="0.25">
      <c r="A95" t="s">
        <v>155</v>
      </c>
      <c r="B95" t="s">
        <v>156</v>
      </c>
      <c r="C95" s="1">
        <v>0</v>
      </c>
      <c r="D95" s="1">
        <v>0</v>
      </c>
      <c r="E95" s="1">
        <v>0</v>
      </c>
      <c r="F95" s="1">
        <v>0</v>
      </c>
    </row>
    <row r="96" spans="1:6" x14ac:dyDescent="0.25">
      <c r="A96" t="s">
        <v>157</v>
      </c>
      <c r="B96" t="s">
        <v>156</v>
      </c>
      <c r="C96" s="1">
        <v>0</v>
      </c>
      <c r="D96" s="1">
        <v>0</v>
      </c>
      <c r="E96" s="1">
        <v>0</v>
      </c>
      <c r="F96" s="1">
        <v>0</v>
      </c>
    </row>
    <row r="97" spans="1:6" x14ac:dyDescent="0.25">
      <c r="A97" s="10" t="s">
        <v>158</v>
      </c>
      <c r="B97" s="10" t="s">
        <v>159</v>
      </c>
      <c r="C97" s="11">
        <v>0</v>
      </c>
      <c r="D97" s="11">
        <v>0</v>
      </c>
      <c r="E97" s="11">
        <v>0</v>
      </c>
      <c r="F97" s="11">
        <v>0</v>
      </c>
    </row>
    <row r="98" spans="1:6" x14ac:dyDescent="0.25">
      <c r="A98" t="s">
        <v>160</v>
      </c>
      <c r="B98" t="s">
        <v>161</v>
      </c>
      <c r="C98" s="1">
        <v>0</v>
      </c>
      <c r="D98" s="1">
        <v>0</v>
      </c>
      <c r="E98" s="1">
        <v>0</v>
      </c>
      <c r="F98" s="1">
        <v>0</v>
      </c>
    </row>
    <row r="99" spans="1:6" x14ac:dyDescent="0.25">
      <c r="A99" t="s">
        <v>162</v>
      </c>
      <c r="B99" t="s">
        <v>161</v>
      </c>
      <c r="C99" s="1">
        <v>0</v>
      </c>
      <c r="D99" s="1">
        <v>0</v>
      </c>
      <c r="E99" s="1">
        <v>0</v>
      </c>
      <c r="F99" s="1">
        <v>0</v>
      </c>
    </row>
    <row r="100" spans="1:6" x14ac:dyDescent="0.25">
      <c r="A100" s="10" t="s">
        <v>163</v>
      </c>
      <c r="B100" s="10" t="s">
        <v>164</v>
      </c>
      <c r="C100" s="11">
        <v>0</v>
      </c>
      <c r="D100" s="11">
        <v>0</v>
      </c>
      <c r="E100" s="11">
        <v>0</v>
      </c>
      <c r="F100" s="11">
        <v>0</v>
      </c>
    </row>
    <row r="101" spans="1:6" x14ac:dyDescent="0.25">
      <c r="A101" t="s">
        <v>165</v>
      </c>
      <c r="B101" t="s">
        <v>166</v>
      </c>
      <c r="C101" s="1">
        <v>0</v>
      </c>
      <c r="D101" s="1">
        <v>0</v>
      </c>
      <c r="E101" s="1">
        <v>0</v>
      </c>
      <c r="F101" s="1">
        <v>0</v>
      </c>
    </row>
    <row r="102" spans="1:6" x14ac:dyDescent="0.25">
      <c r="A102" t="s">
        <v>167</v>
      </c>
      <c r="B102" t="s">
        <v>166</v>
      </c>
      <c r="C102" s="1">
        <v>0</v>
      </c>
      <c r="D102" s="1">
        <v>0</v>
      </c>
      <c r="E102" s="1">
        <v>0</v>
      </c>
      <c r="F102" s="1">
        <v>0</v>
      </c>
    </row>
    <row r="103" spans="1:6" x14ac:dyDescent="0.25">
      <c r="A103" s="10" t="s">
        <v>168</v>
      </c>
      <c r="B103" s="10" t="s">
        <v>169</v>
      </c>
      <c r="C103" s="11">
        <v>0</v>
      </c>
      <c r="D103" s="11">
        <v>0</v>
      </c>
      <c r="E103" s="11">
        <v>0</v>
      </c>
      <c r="F103" s="11">
        <v>0</v>
      </c>
    </row>
    <row r="104" spans="1:6" x14ac:dyDescent="0.25">
      <c r="A104" t="s">
        <v>170</v>
      </c>
      <c r="B104" t="s">
        <v>171</v>
      </c>
      <c r="C104" s="1">
        <v>0</v>
      </c>
      <c r="D104" s="1">
        <v>0</v>
      </c>
      <c r="E104" s="1">
        <v>0</v>
      </c>
      <c r="F104" s="1">
        <v>0</v>
      </c>
    </row>
    <row r="105" spans="1:6" x14ac:dyDescent="0.25">
      <c r="A105" t="s">
        <v>172</v>
      </c>
      <c r="B105" t="s">
        <v>171</v>
      </c>
      <c r="C105" s="1">
        <v>0</v>
      </c>
      <c r="D105" s="1">
        <v>0</v>
      </c>
      <c r="E105" s="1">
        <v>0</v>
      </c>
      <c r="F105" s="1">
        <v>0</v>
      </c>
    </row>
    <row r="106" spans="1:6" x14ac:dyDescent="0.25">
      <c r="A106" s="10" t="s">
        <v>173</v>
      </c>
      <c r="B106" s="10" t="s">
        <v>174</v>
      </c>
      <c r="C106" s="11">
        <v>0</v>
      </c>
      <c r="D106" s="11">
        <v>0</v>
      </c>
      <c r="E106" s="11">
        <v>0</v>
      </c>
      <c r="F106" s="11">
        <v>0</v>
      </c>
    </row>
    <row r="107" spans="1:6" x14ac:dyDescent="0.25">
      <c r="A107" t="s">
        <v>175</v>
      </c>
      <c r="B107" t="s">
        <v>176</v>
      </c>
      <c r="C107" s="1">
        <v>699314749.67999995</v>
      </c>
      <c r="D107" s="1">
        <v>95039002.189999998</v>
      </c>
      <c r="E107" s="1">
        <v>186109382.40000001</v>
      </c>
      <c r="F107" s="1">
        <v>608244369.47000003</v>
      </c>
    </row>
    <row r="108" spans="1:6" x14ac:dyDescent="0.25">
      <c r="A108" t="s">
        <v>177</v>
      </c>
      <c r="B108" t="s">
        <v>176</v>
      </c>
      <c r="C108" s="1">
        <v>692598095.63999999</v>
      </c>
      <c r="D108" s="1">
        <v>94866771.870000005</v>
      </c>
      <c r="E108" s="1">
        <v>185993235.58000001</v>
      </c>
      <c r="F108" s="1">
        <v>601471631.92999995</v>
      </c>
    </row>
    <row r="109" spans="1:6" x14ac:dyDescent="0.25">
      <c r="A109" t="s">
        <v>178</v>
      </c>
      <c r="B109" t="s">
        <v>176</v>
      </c>
      <c r="C109" s="1">
        <v>692598095.63999999</v>
      </c>
      <c r="D109" s="1">
        <v>94866771.870000005</v>
      </c>
      <c r="E109" s="1">
        <v>185993235.58000001</v>
      </c>
      <c r="F109" s="1">
        <v>601471631.92999995</v>
      </c>
    </row>
    <row r="110" spans="1:6" x14ac:dyDescent="0.25">
      <c r="A110" s="6" t="s">
        <v>179</v>
      </c>
      <c r="B110" s="6" t="s">
        <v>180</v>
      </c>
      <c r="C110" s="7">
        <v>31154393.16</v>
      </c>
      <c r="D110" s="7">
        <v>81477445.040000007</v>
      </c>
      <c r="E110" s="7">
        <v>32602562.120000001</v>
      </c>
      <c r="F110" s="7">
        <v>80029276.079999998</v>
      </c>
    </row>
    <row r="111" spans="1:6" x14ac:dyDescent="0.25">
      <c r="A111" s="8" t="s">
        <v>181</v>
      </c>
      <c r="B111" s="8" t="s">
        <v>182</v>
      </c>
      <c r="C111" s="9">
        <v>33830584.009999998</v>
      </c>
      <c r="D111" s="9">
        <v>5777.5</v>
      </c>
      <c r="E111" s="9">
        <v>887439</v>
      </c>
      <c r="F111" s="9">
        <v>32948922.510000002</v>
      </c>
    </row>
    <row r="112" spans="1:6" x14ac:dyDescent="0.25">
      <c r="A112" s="14" t="s">
        <v>183</v>
      </c>
      <c r="B112" s="14" t="s">
        <v>184</v>
      </c>
      <c r="C112" s="15">
        <v>0</v>
      </c>
      <c r="D112" s="15">
        <v>0</v>
      </c>
      <c r="E112" s="15">
        <v>0</v>
      </c>
      <c r="F112" s="15">
        <v>0</v>
      </c>
    </row>
    <row r="113" spans="1:7" x14ac:dyDescent="0.25">
      <c r="A113" s="16" t="s">
        <v>185</v>
      </c>
      <c r="B113" s="16" t="s">
        <v>186</v>
      </c>
      <c r="C113" s="17">
        <v>27845047.449999999</v>
      </c>
      <c r="D113" s="17">
        <v>163386.29999999999</v>
      </c>
      <c r="E113" s="17">
        <v>2538690.5299999998</v>
      </c>
      <c r="F113" s="17">
        <v>25469743.219999999</v>
      </c>
    </row>
    <row r="114" spans="1:7" x14ac:dyDescent="0.25">
      <c r="A114" s="18" t="s">
        <v>187</v>
      </c>
      <c r="B114" s="18" t="s">
        <v>188</v>
      </c>
      <c r="C114" s="19">
        <v>0</v>
      </c>
      <c r="D114" s="19">
        <v>0</v>
      </c>
      <c r="E114" s="19">
        <v>0</v>
      </c>
      <c r="F114" s="19">
        <v>0</v>
      </c>
    </row>
    <row r="115" spans="1:7" x14ac:dyDescent="0.25">
      <c r="A115" s="20" t="s">
        <v>189</v>
      </c>
      <c r="B115" s="20" t="s">
        <v>190</v>
      </c>
      <c r="C115" s="21">
        <v>0</v>
      </c>
      <c r="D115" s="21">
        <v>0</v>
      </c>
      <c r="E115" s="21">
        <v>0</v>
      </c>
      <c r="F115" s="21">
        <v>0</v>
      </c>
    </row>
    <row r="116" spans="1:7" x14ac:dyDescent="0.25">
      <c r="A116" s="26" t="s">
        <v>191</v>
      </c>
      <c r="B116" s="26" t="s">
        <v>192</v>
      </c>
      <c r="C116" s="27">
        <v>41019155.119999997</v>
      </c>
      <c r="D116" s="27">
        <v>300831.81</v>
      </c>
      <c r="E116" s="27">
        <v>10709271.810000001</v>
      </c>
      <c r="F116" s="27">
        <v>30610715.120000001</v>
      </c>
    </row>
    <row r="117" spans="1:7" x14ac:dyDescent="0.25">
      <c r="A117" s="28" t="s">
        <v>193</v>
      </c>
      <c r="B117" s="28" t="s">
        <v>194</v>
      </c>
      <c r="C117" s="29">
        <v>107524571.98</v>
      </c>
      <c r="D117" s="29">
        <v>1178868.54</v>
      </c>
      <c r="E117" s="29">
        <v>52458445.810000002</v>
      </c>
      <c r="F117" s="29">
        <v>56244994.710000001</v>
      </c>
      <c r="G117" s="28"/>
    </row>
    <row r="118" spans="1:7" x14ac:dyDescent="0.25">
      <c r="A118" s="32" t="s">
        <v>195</v>
      </c>
      <c r="B118" s="32" t="s">
        <v>196</v>
      </c>
      <c r="C118" s="33">
        <v>213978349.72999999</v>
      </c>
      <c r="D118" s="33">
        <v>2143241.92</v>
      </c>
      <c r="E118" s="33">
        <v>83852562.790000007</v>
      </c>
      <c r="F118" s="33">
        <v>132269028.86</v>
      </c>
    </row>
    <row r="119" spans="1:7" x14ac:dyDescent="0.25">
      <c r="A119" s="34" t="s">
        <v>197</v>
      </c>
      <c r="B119" s="34" t="s">
        <v>198</v>
      </c>
      <c r="C119" s="35">
        <v>0</v>
      </c>
      <c r="D119" s="35">
        <v>0</v>
      </c>
      <c r="E119" s="35">
        <v>0</v>
      </c>
      <c r="F119" s="35">
        <v>0</v>
      </c>
    </row>
    <row r="120" spans="1:7" x14ac:dyDescent="0.25">
      <c r="A120" s="36" t="s">
        <v>199</v>
      </c>
      <c r="B120" s="36" t="s">
        <v>200</v>
      </c>
      <c r="C120" s="37">
        <v>19133362.789999999</v>
      </c>
      <c r="D120" s="37">
        <v>0</v>
      </c>
      <c r="E120" s="37">
        <v>0</v>
      </c>
      <c r="F120" s="37">
        <v>19133362.789999999</v>
      </c>
    </row>
    <row r="121" spans="1:7" x14ac:dyDescent="0.25">
      <c r="A121" s="10" t="s">
        <v>201</v>
      </c>
      <c r="B121" s="10" t="s">
        <v>202</v>
      </c>
      <c r="C121" s="11">
        <v>0</v>
      </c>
      <c r="D121" s="11">
        <v>0</v>
      </c>
      <c r="E121" s="11">
        <v>0</v>
      </c>
      <c r="F121" s="11">
        <v>0</v>
      </c>
    </row>
    <row r="122" spans="1:7" x14ac:dyDescent="0.25">
      <c r="A122" s="44" t="s">
        <v>203</v>
      </c>
      <c r="B122" s="44" t="s">
        <v>204</v>
      </c>
      <c r="C122" s="45">
        <v>0</v>
      </c>
      <c r="D122" s="45">
        <v>0</v>
      </c>
      <c r="E122" s="45">
        <v>0</v>
      </c>
      <c r="F122" s="45">
        <v>0</v>
      </c>
    </row>
    <row r="123" spans="1:7" x14ac:dyDescent="0.25">
      <c r="A123" t="s">
        <v>205</v>
      </c>
      <c r="B123" t="s">
        <v>206</v>
      </c>
      <c r="C123" s="1">
        <v>0</v>
      </c>
      <c r="D123" s="1">
        <v>0</v>
      </c>
      <c r="E123" s="1">
        <v>0</v>
      </c>
      <c r="F123" s="1">
        <v>0</v>
      </c>
    </row>
    <row r="124" spans="1:7" x14ac:dyDescent="0.25">
      <c r="A124" s="46" t="s">
        <v>207</v>
      </c>
      <c r="B124" s="46" t="s">
        <v>208</v>
      </c>
      <c r="C124" s="47">
        <v>212376509</v>
      </c>
      <c r="D124" s="47">
        <v>7817500</v>
      </c>
      <c r="E124" s="47">
        <v>835000</v>
      </c>
      <c r="F124" s="47">
        <v>219359009</v>
      </c>
    </row>
    <row r="125" spans="1:7" x14ac:dyDescent="0.25">
      <c r="A125" s="48" t="s">
        <v>209</v>
      </c>
      <c r="B125" s="48" t="s">
        <v>210</v>
      </c>
      <c r="C125" s="49">
        <v>3505285.1</v>
      </c>
      <c r="D125" s="49">
        <v>1779720.76</v>
      </c>
      <c r="E125" s="49">
        <v>2109263.52</v>
      </c>
      <c r="F125" s="49">
        <v>3175742.34</v>
      </c>
    </row>
    <row r="126" spans="1:7" x14ac:dyDescent="0.25">
      <c r="A126" s="26" t="s">
        <v>211</v>
      </c>
      <c r="B126" s="26" t="s">
        <v>212</v>
      </c>
      <c r="C126" s="27">
        <v>0</v>
      </c>
      <c r="D126" s="27">
        <v>0</v>
      </c>
      <c r="E126" s="27">
        <v>0</v>
      </c>
      <c r="F126" s="27">
        <v>0</v>
      </c>
    </row>
    <row r="127" spans="1:7" x14ac:dyDescent="0.25">
      <c r="A127" s="22" t="s">
        <v>213</v>
      </c>
      <c r="B127" s="22" t="s">
        <v>214</v>
      </c>
      <c r="C127" s="23">
        <v>2230837.2999999998</v>
      </c>
      <c r="D127" s="23">
        <v>0</v>
      </c>
      <c r="E127" s="23">
        <v>0</v>
      </c>
      <c r="F127" s="23">
        <v>2230837.2999999998</v>
      </c>
    </row>
    <row r="128" spans="1:7" x14ac:dyDescent="0.25">
      <c r="A128" s="48" t="s">
        <v>215</v>
      </c>
      <c r="B128" s="48" t="s">
        <v>216</v>
      </c>
      <c r="C128" s="49">
        <v>0</v>
      </c>
      <c r="D128" s="49">
        <v>0</v>
      </c>
      <c r="E128" s="49">
        <v>0</v>
      </c>
      <c r="F128" s="49">
        <v>0</v>
      </c>
    </row>
    <row r="129" spans="1:7" x14ac:dyDescent="0.25">
      <c r="A129" t="s">
        <v>217</v>
      </c>
      <c r="B129" t="s">
        <v>218</v>
      </c>
      <c r="C129" s="1">
        <v>0</v>
      </c>
      <c r="D129" s="1">
        <v>0</v>
      </c>
      <c r="E129" s="1">
        <v>0</v>
      </c>
      <c r="F129" s="1">
        <v>0</v>
      </c>
    </row>
    <row r="130" spans="1:7" x14ac:dyDescent="0.25">
      <c r="A130" t="s">
        <v>219</v>
      </c>
      <c r="B130" t="s">
        <v>220</v>
      </c>
      <c r="C130" s="1">
        <v>0</v>
      </c>
      <c r="D130" s="1">
        <v>0</v>
      </c>
      <c r="E130" s="1">
        <v>0</v>
      </c>
      <c r="F130" s="1">
        <v>0</v>
      </c>
    </row>
    <row r="131" spans="1:7" x14ac:dyDescent="0.25">
      <c r="A131" t="s">
        <v>221</v>
      </c>
      <c r="B131" t="s">
        <v>222</v>
      </c>
      <c r="C131" s="1">
        <v>0</v>
      </c>
      <c r="D131" s="1">
        <v>0</v>
      </c>
      <c r="E131" s="1">
        <v>0</v>
      </c>
      <c r="F131" s="1">
        <v>0</v>
      </c>
    </row>
    <row r="132" spans="1:7" x14ac:dyDescent="0.25">
      <c r="A132" t="s">
        <v>223</v>
      </c>
      <c r="B132" t="s">
        <v>222</v>
      </c>
      <c r="C132" s="1">
        <v>0</v>
      </c>
      <c r="D132" s="1">
        <v>0</v>
      </c>
      <c r="E132" s="1">
        <v>0</v>
      </c>
      <c r="F132" s="1">
        <v>0</v>
      </c>
    </row>
    <row r="133" spans="1:7" x14ac:dyDescent="0.25">
      <c r="A133" s="32" t="s">
        <v>224</v>
      </c>
      <c r="B133" s="32" t="s">
        <v>225</v>
      </c>
      <c r="C133" s="33">
        <v>0</v>
      </c>
      <c r="D133" s="33">
        <v>0</v>
      </c>
      <c r="E133" s="33">
        <v>0</v>
      </c>
      <c r="F133" s="33">
        <v>0</v>
      </c>
    </row>
    <row r="134" spans="1:7" x14ac:dyDescent="0.25">
      <c r="A134" t="s">
        <v>226</v>
      </c>
      <c r="B134" t="s">
        <v>227</v>
      </c>
      <c r="C134" s="1">
        <v>0</v>
      </c>
      <c r="D134" s="1">
        <v>0</v>
      </c>
      <c r="E134" s="1">
        <v>0</v>
      </c>
      <c r="F134" s="1">
        <v>0</v>
      </c>
    </row>
    <row r="135" spans="1:7" x14ac:dyDescent="0.25">
      <c r="A135" t="s">
        <v>228</v>
      </c>
      <c r="B135" t="s">
        <v>227</v>
      </c>
      <c r="C135" s="1">
        <v>0</v>
      </c>
      <c r="D135" s="1">
        <v>0</v>
      </c>
      <c r="E135" s="1">
        <v>0</v>
      </c>
      <c r="F135" s="1">
        <v>0</v>
      </c>
    </row>
    <row r="136" spans="1:7" x14ac:dyDescent="0.25">
      <c r="A136" s="32" t="s">
        <v>229</v>
      </c>
      <c r="B136" s="32" t="s">
        <v>230</v>
      </c>
      <c r="C136" s="33">
        <v>0</v>
      </c>
      <c r="D136" s="33">
        <v>0</v>
      </c>
      <c r="E136" s="33">
        <v>0</v>
      </c>
      <c r="F136" s="33">
        <v>0</v>
      </c>
    </row>
    <row r="137" spans="1:7" x14ac:dyDescent="0.25">
      <c r="A137" t="s">
        <v>231</v>
      </c>
      <c r="B137" t="s">
        <v>232</v>
      </c>
      <c r="C137" s="1">
        <v>0</v>
      </c>
      <c r="D137" s="1">
        <v>0</v>
      </c>
      <c r="E137" s="1">
        <v>0</v>
      </c>
      <c r="F137" s="1">
        <v>0</v>
      </c>
    </row>
    <row r="138" spans="1:7" x14ac:dyDescent="0.25">
      <c r="A138" t="s">
        <v>233</v>
      </c>
      <c r="B138" t="s">
        <v>232</v>
      </c>
      <c r="C138" s="1">
        <v>0</v>
      </c>
      <c r="D138" s="1">
        <v>0</v>
      </c>
      <c r="E138" s="1">
        <v>0</v>
      </c>
      <c r="F138" s="1">
        <v>0</v>
      </c>
    </row>
    <row r="139" spans="1:7" x14ac:dyDescent="0.25">
      <c r="A139" s="32" t="s">
        <v>234</v>
      </c>
      <c r="B139" s="32" t="s">
        <v>235</v>
      </c>
      <c r="C139" s="33">
        <v>0</v>
      </c>
      <c r="D139" s="33">
        <v>0</v>
      </c>
      <c r="E139" s="33">
        <v>0</v>
      </c>
      <c r="F139" s="33">
        <v>0</v>
      </c>
    </row>
    <row r="140" spans="1:7" x14ac:dyDescent="0.25">
      <c r="A140" t="s">
        <v>236</v>
      </c>
      <c r="B140" t="s">
        <v>237</v>
      </c>
      <c r="C140" s="1">
        <v>226824.4</v>
      </c>
      <c r="D140" s="1">
        <v>0</v>
      </c>
      <c r="E140" s="1">
        <v>0</v>
      </c>
      <c r="F140" s="1">
        <v>226824.4</v>
      </c>
    </row>
    <row r="141" spans="1:7" x14ac:dyDescent="0.25">
      <c r="A141" t="s">
        <v>238</v>
      </c>
      <c r="B141" t="s">
        <v>237</v>
      </c>
      <c r="C141" s="1">
        <v>226824.4</v>
      </c>
      <c r="D141" s="1">
        <v>0</v>
      </c>
      <c r="E141" s="1">
        <v>0</v>
      </c>
      <c r="F141" s="1">
        <v>226824.4</v>
      </c>
    </row>
    <row r="142" spans="1:7" x14ac:dyDescent="0.25">
      <c r="A142" s="28" t="s">
        <v>239</v>
      </c>
      <c r="B142" s="28" t="s">
        <v>240</v>
      </c>
      <c r="C142" s="29">
        <v>0</v>
      </c>
      <c r="D142" s="29">
        <v>0</v>
      </c>
      <c r="E142" s="29">
        <v>0</v>
      </c>
      <c r="F142" s="29">
        <v>0</v>
      </c>
      <c r="G142" s="28"/>
    </row>
    <row r="143" spans="1:7" x14ac:dyDescent="0.25">
      <c r="A143" s="30" t="s">
        <v>241</v>
      </c>
      <c r="B143" s="30" t="s">
        <v>242</v>
      </c>
      <c r="C143" s="31">
        <v>0</v>
      </c>
      <c r="D143" s="31">
        <v>0</v>
      </c>
      <c r="E143" s="31">
        <v>0</v>
      </c>
      <c r="F143" s="31">
        <v>0</v>
      </c>
    </row>
    <row r="144" spans="1:7" x14ac:dyDescent="0.25">
      <c r="A144" s="32" t="s">
        <v>243</v>
      </c>
      <c r="B144" s="32" t="s">
        <v>244</v>
      </c>
      <c r="C144" s="33">
        <v>226824.4</v>
      </c>
      <c r="D144" s="33">
        <v>0</v>
      </c>
      <c r="E144" s="33">
        <v>0</v>
      </c>
      <c r="F144" s="33">
        <v>226824.4</v>
      </c>
    </row>
    <row r="145" spans="1:7" x14ac:dyDescent="0.25">
      <c r="A145" s="48" t="s">
        <v>245</v>
      </c>
      <c r="B145" s="48" t="s">
        <v>246</v>
      </c>
      <c r="C145" s="49">
        <v>0</v>
      </c>
      <c r="D145" s="49">
        <v>0</v>
      </c>
      <c r="E145" s="49">
        <v>0</v>
      </c>
      <c r="F145" s="49">
        <v>0</v>
      </c>
    </row>
    <row r="146" spans="1:7" x14ac:dyDescent="0.25">
      <c r="A146" t="s">
        <v>247</v>
      </c>
      <c r="B146" t="s">
        <v>248</v>
      </c>
      <c r="C146" s="1">
        <v>0</v>
      </c>
      <c r="D146" s="1">
        <v>0</v>
      </c>
      <c r="E146" s="1">
        <v>0</v>
      </c>
      <c r="F146" s="1">
        <v>0</v>
      </c>
    </row>
    <row r="147" spans="1:7" x14ac:dyDescent="0.25">
      <c r="A147" t="s">
        <v>249</v>
      </c>
      <c r="B147" t="s">
        <v>248</v>
      </c>
      <c r="C147" s="1">
        <v>0</v>
      </c>
      <c r="D147" s="1">
        <v>0</v>
      </c>
      <c r="E147" s="1">
        <v>0</v>
      </c>
      <c r="F147" s="1">
        <v>0</v>
      </c>
    </row>
    <row r="148" spans="1:7" x14ac:dyDescent="0.25">
      <c r="A148" s="28" t="s">
        <v>250</v>
      </c>
      <c r="B148" s="28" t="s">
        <v>251</v>
      </c>
      <c r="C148" s="29">
        <v>0</v>
      </c>
      <c r="D148" s="29">
        <v>0</v>
      </c>
      <c r="E148" s="29">
        <v>0</v>
      </c>
      <c r="F148" s="29">
        <v>0</v>
      </c>
      <c r="G148" s="28"/>
    </row>
    <row r="149" spans="1:7" x14ac:dyDescent="0.25">
      <c r="A149" s="32" t="s">
        <v>252</v>
      </c>
      <c r="B149" s="32" t="s">
        <v>253</v>
      </c>
      <c r="C149" s="33">
        <v>0</v>
      </c>
      <c r="D149" s="33">
        <v>0</v>
      </c>
      <c r="E149" s="33">
        <v>0</v>
      </c>
      <c r="F149" s="33">
        <v>0</v>
      </c>
    </row>
    <row r="150" spans="1:7" x14ac:dyDescent="0.25">
      <c r="A150" t="s">
        <v>254</v>
      </c>
      <c r="B150" t="s">
        <v>255</v>
      </c>
      <c r="C150" s="1">
        <v>0</v>
      </c>
      <c r="D150" s="1">
        <v>0</v>
      </c>
      <c r="E150" s="1">
        <v>0</v>
      </c>
      <c r="F150" s="1">
        <v>0</v>
      </c>
    </row>
    <row r="151" spans="1:7" x14ac:dyDescent="0.25">
      <c r="A151" t="s">
        <v>256</v>
      </c>
      <c r="B151" t="s">
        <v>255</v>
      </c>
      <c r="C151" s="1">
        <v>0</v>
      </c>
      <c r="D151" s="1">
        <v>0</v>
      </c>
      <c r="E151" s="1">
        <v>0</v>
      </c>
      <c r="F151" s="1">
        <v>0</v>
      </c>
    </row>
    <row r="152" spans="1:7" x14ac:dyDescent="0.25">
      <c r="A152" s="28" t="s">
        <v>257</v>
      </c>
      <c r="B152" s="28" t="s">
        <v>258</v>
      </c>
      <c r="C152" s="29">
        <v>0</v>
      </c>
      <c r="D152" s="29">
        <v>0</v>
      </c>
      <c r="E152" s="29">
        <v>0</v>
      </c>
      <c r="F152" s="29">
        <v>0</v>
      </c>
      <c r="G152" s="28"/>
    </row>
    <row r="153" spans="1:7" x14ac:dyDescent="0.25">
      <c r="A153" t="s">
        <v>259</v>
      </c>
      <c r="B153" t="s">
        <v>260</v>
      </c>
      <c r="C153" s="1">
        <v>0</v>
      </c>
      <c r="D153" s="1">
        <v>0</v>
      </c>
      <c r="E153" s="1">
        <v>0</v>
      </c>
      <c r="F153" s="1">
        <v>0</v>
      </c>
    </row>
    <row r="154" spans="1:7" x14ac:dyDescent="0.25">
      <c r="A154" t="s">
        <v>261</v>
      </c>
      <c r="B154" t="s">
        <v>260</v>
      </c>
      <c r="C154" s="1">
        <v>0</v>
      </c>
      <c r="D154" s="1">
        <v>0</v>
      </c>
      <c r="E154" s="1">
        <v>0</v>
      </c>
      <c r="F154" s="1">
        <v>0</v>
      </c>
    </row>
    <row r="155" spans="1:7" x14ac:dyDescent="0.25">
      <c r="A155" s="12" t="s">
        <v>262</v>
      </c>
      <c r="B155" s="12" t="s">
        <v>263</v>
      </c>
      <c r="C155" s="13">
        <v>0</v>
      </c>
      <c r="D155" s="13">
        <v>0</v>
      </c>
      <c r="E155" s="13">
        <v>0</v>
      </c>
      <c r="F155" s="13">
        <v>0</v>
      </c>
    </row>
    <row r="156" spans="1:7" x14ac:dyDescent="0.25">
      <c r="A156" s="20" t="s">
        <v>264</v>
      </c>
      <c r="B156" s="20" t="s">
        <v>265</v>
      </c>
      <c r="C156" s="21">
        <v>0</v>
      </c>
      <c r="D156" s="21">
        <v>0</v>
      </c>
      <c r="E156" s="21">
        <v>0</v>
      </c>
      <c r="F156" s="21">
        <v>0</v>
      </c>
    </row>
    <row r="157" spans="1:7" x14ac:dyDescent="0.25">
      <c r="A157" s="48" t="s">
        <v>266</v>
      </c>
      <c r="B157" s="48" t="s">
        <v>267</v>
      </c>
      <c r="C157" s="49">
        <v>0</v>
      </c>
      <c r="D157" s="49">
        <v>0</v>
      </c>
      <c r="E157" s="49">
        <v>0</v>
      </c>
      <c r="F157" s="49">
        <v>0</v>
      </c>
    </row>
    <row r="158" spans="1:7" x14ac:dyDescent="0.25">
      <c r="A158" t="s">
        <v>268</v>
      </c>
      <c r="B158" t="s">
        <v>269</v>
      </c>
      <c r="C158" s="1">
        <v>0</v>
      </c>
      <c r="D158" s="1">
        <v>0</v>
      </c>
      <c r="E158" s="1">
        <v>0</v>
      </c>
      <c r="F158" s="1">
        <v>0</v>
      </c>
    </row>
    <row r="159" spans="1:7" x14ac:dyDescent="0.25">
      <c r="A159" t="s">
        <v>270</v>
      </c>
      <c r="B159" t="s">
        <v>269</v>
      </c>
      <c r="C159" s="1">
        <v>0</v>
      </c>
      <c r="D159" s="1">
        <v>0</v>
      </c>
      <c r="E159" s="1">
        <v>0</v>
      </c>
      <c r="F159" s="1">
        <v>0</v>
      </c>
    </row>
    <row r="160" spans="1:7" x14ac:dyDescent="0.25">
      <c r="A160" s="28" t="s">
        <v>271</v>
      </c>
      <c r="B160" s="28" t="s">
        <v>272</v>
      </c>
      <c r="C160" s="29">
        <v>0</v>
      </c>
      <c r="D160" s="29">
        <v>0</v>
      </c>
      <c r="E160" s="29">
        <v>0</v>
      </c>
      <c r="F160" s="29">
        <v>0</v>
      </c>
      <c r="G160" s="28"/>
    </row>
    <row r="161" spans="1:7" x14ac:dyDescent="0.25">
      <c r="A161" s="32" t="s">
        <v>273</v>
      </c>
      <c r="B161" s="32" t="s">
        <v>274</v>
      </c>
      <c r="C161" s="33">
        <v>0</v>
      </c>
      <c r="D161" s="33">
        <v>0</v>
      </c>
      <c r="E161" s="33">
        <v>0</v>
      </c>
      <c r="F161" s="33">
        <v>0</v>
      </c>
    </row>
    <row r="162" spans="1:7" x14ac:dyDescent="0.25">
      <c r="A162" t="s">
        <v>275</v>
      </c>
      <c r="B162" t="s">
        <v>276</v>
      </c>
      <c r="C162" s="1">
        <v>432000</v>
      </c>
      <c r="D162" s="1">
        <v>0</v>
      </c>
      <c r="E162" s="1">
        <v>0</v>
      </c>
      <c r="F162" s="1">
        <v>432000</v>
      </c>
    </row>
    <row r="163" spans="1:7" x14ac:dyDescent="0.25">
      <c r="A163" t="s">
        <v>277</v>
      </c>
      <c r="B163" t="s">
        <v>276</v>
      </c>
      <c r="C163" s="1">
        <v>432000</v>
      </c>
      <c r="D163" s="1">
        <v>0</v>
      </c>
      <c r="E163" s="1">
        <v>0</v>
      </c>
      <c r="F163" s="1">
        <v>432000</v>
      </c>
    </row>
    <row r="164" spans="1:7" x14ac:dyDescent="0.25">
      <c r="A164" s="6" t="s">
        <v>278</v>
      </c>
      <c r="B164" s="6" t="s">
        <v>279</v>
      </c>
      <c r="C164" s="7">
        <v>0</v>
      </c>
      <c r="D164" s="7">
        <v>0</v>
      </c>
      <c r="E164" s="7">
        <v>0</v>
      </c>
      <c r="F164" s="7">
        <v>0</v>
      </c>
    </row>
    <row r="165" spans="1:7" x14ac:dyDescent="0.25">
      <c r="A165" s="28" t="s">
        <v>280</v>
      </c>
      <c r="B165" s="28" t="s">
        <v>281</v>
      </c>
      <c r="C165" s="29">
        <v>0</v>
      </c>
      <c r="D165" s="29">
        <v>0</v>
      </c>
      <c r="E165" s="29">
        <v>0</v>
      </c>
      <c r="F165" s="29">
        <v>0</v>
      </c>
      <c r="G165" s="28"/>
    </row>
    <row r="166" spans="1:7" x14ac:dyDescent="0.25">
      <c r="A166" s="32" t="s">
        <v>282</v>
      </c>
      <c r="B166" s="32" t="s">
        <v>283</v>
      </c>
      <c r="C166" s="33">
        <v>432000</v>
      </c>
      <c r="D166" s="33">
        <v>0</v>
      </c>
      <c r="E166" s="33">
        <v>0</v>
      </c>
      <c r="F166" s="33">
        <v>432000</v>
      </c>
    </row>
    <row r="167" spans="1:7" x14ac:dyDescent="0.25">
      <c r="A167" s="36" t="s">
        <v>284</v>
      </c>
      <c r="B167" s="36" t="s">
        <v>285</v>
      </c>
      <c r="C167" s="37">
        <v>0</v>
      </c>
      <c r="D167" s="37">
        <v>0</v>
      </c>
      <c r="E167" s="37">
        <v>0</v>
      </c>
      <c r="F167" s="37">
        <v>0</v>
      </c>
    </row>
    <row r="168" spans="1:7" x14ac:dyDescent="0.25">
      <c r="A168" s="48" t="s">
        <v>286</v>
      </c>
      <c r="B168" s="48" t="s">
        <v>287</v>
      </c>
      <c r="C168" s="49">
        <v>0</v>
      </c>
      <c r="D168" s="49">
        <v>0</v>
      </c>
      <c r="E168" s="49">
        <v>0</v>
      </c>
      <c r="F168" s="49">
        <v>0</v>
      </c>
    </row>
    <row r="169" spans="1:7" x14ac:dyDescent="0.25">
      <c r="A169" t="s">
        <v>288</v>
      </c>
      <c r="B169" t="s">
        <v>289</v>
      </c>
      <c r="C169" s="1">
        <v>2729.79</v>
      </c>
      <c r="D169" s="1">
        <v>0</v>
      </c>
      <c r="E169" s="1">
        <v>0</v>
      </c>
      <c r="F169" s="1">
        <v>2729.79</v>
      </c>
    </row>
    <row r="170" spans="1:7" x14ac:dyDescent="0.25">
      <c r="A170" t="s">
        <v>290</v>
      </c>
      <c r="B170" t="s">
        <v>289</v>
      </c>
      <c r="C170" s="1">
        <v>2729.79</v>
      </c>
      <c r="D170" s="1">
        <v>0</v>
      </c>
      <c r="E170" s="1">
        <v>0</v>
      </c>
      <c r="F170" s="1">
        <v>2729.79</v>
      </c>
    </row>
    <row r="171" spans="1:7" x14ac:dyDescent="0.25">
      <c r="A171" s="28" t="s">
        <v>291</v>
      </c>
      <c r="B171" s="28" t="s">
        <v>292</v>
      </c>
      <c r="C171" s="29">
        <v>2729.79</v>
      </c>
      <c r="D171" s="29">
        <v>0</v>
      </c>
      <c r="E171" s="29">
        <v>0</v>
      </c>
      <c r="F171" s="29">
        <v>2729.79</v>
      </c>
      <c r="G171" s="28"/>
    </row>
    <row r="172" spans="1:7" x14ac:dyDescent="0.25">
      <c r="A172" t="s">
        <v>293</v>
      </c>
      <c r="B172" t="s">
        <v>294</v>
      </c>
      <c r="C172" s="1">
        <v>0</v>
      </c>
      <c r="D172" s="1">
        <v>0</v>
      </c>
      <c r="E172" s="1">
        <v>0</v>
      </c>
      <c r="F172" s="1">
        <v>0</v>
      </c>
    </row>
    <row r="173" spans="1:7" x14ac:dyDescent="0.25">
      <c r="A173" t="s">
        <v>295</v>
      </c>
      <c r="B173" t="s">
        <v>294</v>
      </c>
      <c r="C173" s="1">
        <v>0</v>
      </c>
      <c r="D173" s="1">
        <v>0</v>
      </c>
      <c r="E173" s="1">
        <v>0</v>
      </c>
      <c r="F173" s="1">
        <v>0</v>
      </c>
    </row>
    <row r="174" spans="1:7" x14ac:dyDescent="0.25">
      <c r="A174" s="28" t="s">
        <v>296</v>
      </c>
      <c r="B174" s="28" t="s">
        <v>297</v>
      </c>
      <c r="C174" s="29">
        <v>0</v>
      </c>
      <c r="D174" s="29">
        <v>0</v>
      </c>
      <c r="E174" s="29">
        <v>0</v>
      </c>
      <c r="F174" s="29">
        <v>0</v>
      </c>
      <c r="G174" s="28"/>
    </row>
    <row r="175" spans="1:7" x14ac:dyDescent="0.25">
      <c r="A175" t="s">
        <v>298</v>
      </c>
      <c r="B175" t="s">
        <v>299</v>
      </c>
      <c r="C175" s="1">
        <v>0</v>
      </c>
      <c r="D175" s="1">
        <v>0</v>
      </c>
      <c r="E175" s="1">
        <v>0</v>
      </c>
      <c r="F175" s="1">
        <v>0</v>
      </c>
    </row>
    <row r="176" spans="1:7" x14ac:dyDescent="0.25">
      <c r="A176" t="s">
        <v>300</v>
      </c>
      <c r="B176" t="s">
        <v>299</v>
      </c>
      <c r="C176" s="1">
        <v>0</v>
      </c>
      <c r="D176" s="1">
        <v>0</v>
      </c>
      <c r="E176" s="1">
        <v>0</v>
      </c>
      <c r="F176" s="1">
        <v>0</v>
      </c>
    </row>
    <row r="177" spans="1:7" x14ac:dyDescent="0.25">
      <c r="A177" s="28" t="s">
        <v>301</v>
      </c>
      <c r="B177" s="28" t="s">
        <v>302</v>
      </c>
      <c r="C177" s="29">
        <v>0</v>
      </c>
      <c r="D177" s="29">
        <v>0</v>
      </c>
      <c r="E177" s="29">
        <v>0</v>
      </c>
      <c r="F177" s="29">
        <v>0</v>
      </c>
      <c r="G177" s="28"/>
    </row>
    <row r="178" spans="1:7" x14ac:dyDescent="0.25">
      <c r="A178" s="32" t="s">
        <v>303</v>
      </c>
      <c r="B178" s="32" t="s">
        <v>304</v>
      </c>
      <c r="C178" s="33">
        <v>0</v>
      </c>
      <c r="D178" s="33">
        <v>0</v>
      </c>
      <c r="E178" s="33">
        <v>0</v>
      </c>
      <c r="F178" s="33">
        <v>0</v>
      </c>
    </row>
    <row r="179" spans="1:7" x14ac:dyDescent="0.25">
      <c r="A179" t="s">
        <v>305</v>
      </c>
      <c r="B179" t="s">
        <v>306</v>
      </c>
      <c r="C179" s="1">
        <v>0</v>
      </c>
      <c r="D179" s="1">
        <v>0</v>
      </c>
      <c r="E179" s="1">
        <v>0</v>
      </c>
      <c r="F179" s="1">
        <v>0</v>
      </c>
    </row>
    <row r="180" spans="1:7" x14ac:dyDescent="0.25">
      <c r="A180" t="s">
        <v>307</v>
      </c>
      <c r="B180" t="s">
        <v>306</v>
      </c>
      <c r="C180" s="1">
        <v>0</v>
      </c>
      <c r="D180" s="1">
        <v>0</v>
      </c>
      <c r="E180" s="1">
        <v>0</v>
      </c>
      <c r="F180" s="1">
        <v>0</v>
      </c>
    </row>
    <row r="181" spans="1:7" x14ac:dyDescent="0.25">
      <c r="A181" s="28" t="s">
        <v>308</v>
      </c>
      <c r="B181" s="28" t="s">
        <v>309</v>
      </c>
      <c r="C181" s="29">
        <v>0</v>
      </c>
      <c r="D181" s="29">
        <v>0</v>
      </c>
      <c r="E181" s="29">
        <v>0</v>
      </c>
      <c r="F181" s="29">
        <v>0</v>
      </c>
      <c r="G181" s="28"/>
    </row>
    <row r="182" spans="1:7" x14ac:dyDescent="0.25">
      <c r="A182" s="32" t="s">
        <v>310</v>
      </c>
      <c r="B182" s="32" t="s">
        <v>311</v>
      </c>
      <c r="C182" s="33">
        <v>0</v>
      </c>
      <c r="D182" s="33">
        <v>0</v>
      </c>
      <c r="E182" s="33">
        <v>0</v>
      </c>
      <c r="F182" s="33">
        <v>0</v>
      </c>
    </row>
    <row r="183" spans="1:7" x14ac:dyDescent="0.25">
      <c r="A183" t="s">
        <v>312</v>
      </c>
      <c r="B183" t="s">
        <v>313</v>
      </c>
      <c r="C183" s="1">
        <v>168407.48</v>
      </c>
      <c r="D183" s="1">
        <v>0</v>
      </c>
      <c r="E183" s="1">
        <v>2652.08</v>
      </c>
      <c r="F183" s="1">
        <v>165755.4</v>
      </c>
    </row>
    <row r="184" spans="1:7" x14ac:dyDescent="0.25">
      <c r="A184" t="s">
        <v>314</v>
      </c>
      <c r="B184" t="s">
        <v>313</v>
      </c>
      <c r="C184" s="1">
        <v>168407.48</v>
      </c>
      <c r="D184" s="1">
        <v>0</v>
      </c>
      <c r="E184" s="1">
        <v>2652.08</v>
      </c>
      <c r="F184" s="1">
        <v>165755.4</v>
      </c>
    </row>
    <row r="185" spans="1:7" x14ac:dyDescent="0.25">
      <c r="A185" s="6" t="s">
        <v>315</v>
      </c>
      <c r="B185" s="6" t="s">
        <v>316</v>
      </c>
      <c r="C185" s="7">
        <v>0</v>
      </c>
      <c r="D185" s="7">
        <v>0</v>
      </c>
      <c r="E185" s="7">
        <v>0</v>
      </c>
      <c r="F185" s="7">
        <v>0</v>
      </c>
    </row>
    <row r="186" spans="1:7" x14ac:dyDescent="0.25">
      <c r="A186" s="28" t="s">
        <v>317</v>
      </c>
      <c r="B186" s="28" t="s">
        <v>318</v>
      </c>
      <c r="C186" s="29">
        <v>168407.48</v>
      </c>
      <c r="D186" s="29">
        <v>0</v>
      </c>
      <c r="E186" s="29">
        <v>2652.08</v>
      </c>
      <c r="F186" s="29">
        <v>165755.4</v>
      </c>
      <c r="G186" s="28"/>
    </row>
    <row r="187" spans="1:7" x14ac:dyDescent="0.25">
      <c r="A187" s="32" t="s">
        <v>319</v>
      </c>
      <c r="B187" s="32" t="s">
        <v>320</v>
      </c>
      <c r="C187" s="33">
        <v>0</v>
      </c>
      <c r="D187" s="33">
        <v>0</v>
      </c>
      <c r="E187" s="33">
        <v>0</v>
      </c>
      <c r="F187" s="33">
        <v>0</v>
      </c>
    </row>
    <row r="188" spans="1:7" x14ac:dyDescent="0.25">
      <c r="A188" t="s">
        <v>321</v>
      </c>
      <c r="B188" t="s">
        <v>322</v>
      </c>
      <c r="C188" s="1">
        <v>0</v>
      </c>
      <c r="D188" s="1">
        <v>0</v>
      </c>
      <c r="E188" s="1">
        <v>0</v>
      </c>
      <c r="F188" s="1">
        <v>0</v>
      </c>
    </row>
    <row r="189" spans="1:7" x14ac:dyDescent="0.25">
      <c r="A189" t="s">
        <v>323</v>
      </c>
      <c r="B189" t="s">
        <v>322</v>
      </c>
      <c r="C189" s="1">
        <v>0</v>
      </c>
      <c r="D189" s="1">
        <v>0</v>
      </c>
      <c r="E189" s="1">
        <v>0</v>
      </c>
      <c r="F189" s="1">
        <v>0</v>
      </c>
    </row>
    <row r="190" spans="1:7" x14ac:dyDescent="0.25">
      <c r="A190" s="28" t="s">
        <v>324</v>
      </c>
      <c r="B190" s="28" t="s">
        <v>325</v>
      </c>
      <c r="C190" s="29">
        <v>0</v>
      </c>
      <c r="D190" s="29">
        <v>0</v>
      </c>
      <c r="E190" s="29">
        <v>0</v>
      </c>
      <c r="F190" s="29">
        <v>0</v>
      </c>
      <c r="G190" s="28"/>
    </row>
    <row r="191" spans="1:7" x14ac:dyDescent="0.25">
      <c r="A191" s="32" t="s">
        <v>326</v>
      </c>
      <c r="B191" s="32" t="s">
        <v>327</v>
      </c>
      <c r="C191" s="33">
        <v>0</v>
      </c>
      <c r="D191" s="33">
        <v>0</v>
      </c>
      <c r="E191" s="33">
        <v>0</v>
      </c>
      <c r="F191" s="33">
        <v>0</v>
      </c>
    </row>
    <row r="192" spans="1:7" x14ac:dyDescent="0.25">
      <c r="A192" t="s">
        <v>328</v>
      </c>
      <c r="B192" t="s">
        <v>329</v>
      </c>
      <c r="C192" s="1">
        <v>0</v>
      </c>
      <c r="D192" s="1">
        <v>0</v>
      </c>
      <c r="E192" s="1">
        <v>0</v>
      </c>
      <c r="F192" s="1">
        <v>0</v>
      </c>
    </row>
    <row r="193" spans="1:7" x14ac:dyDescent="0.25">
      <c r="A193" t="s">
        <v>330</v>
      </c>
      <c r="B193" t="s">
        <v>329</v>
      </c>
      <c r="C193" s="1">
        <v>0</v>
      </c>
      <c r="D193" s="1">
        <v>0</v>
      </c>
      <c r="E193" s="1">
        <v>0</v>
      </c>
      <c r="F193" s="1">
        <v>0</v>
      </c>
    </row>
    <row r="194" spans="1:7" x14ac:dyDescent="0.25">
      <c r="A194" s="6" t="s">
        <v>331</v>
      </c>
      <c r="B194" s="6" t="s">
        <v>332</v>
      </c>
      <c r="C194" s="7">
        <v>0</v>
      </c>
      <c r="D194" s="7">
        <v>0</v>
      </c>
      <c r="E194" s="7">
        <v>0</v>
      </c>
      <c r="F194" s="7">
        <v>0</v>
      </c>
    </row>
    <row r="195" spans="1:7" x14ac:dyDescent="0.25">
      <c r="A195" s="28" t="s">
        <v>333</v>
      </c>
      <c r="B195" s="28" t="s">
        <v>334</v>
      </c>
      <c r="C195" s="29">
        <v>0</v>
      </c>
      <c r="D195" s="29">
        <v>0</v>
      </c>
      <c r="E195" s="29">
        <v>0</v>
      </c>
      <c r="F195" s="29">
        <v>0</v>
      </c>
      <c r="G195" s="28"/>
    </row>
    <row r="196" spans="1:7" x14ac:dyDescent="0.25">
      <c r="A196" t="s">
        <v>335</v>
      </c>
      <c r="B196" t="s">
        <v>336</v>
      </c>
      <c r="C196" s="1">
        <v>0</v>
      </c>
      <c r="D196" s="1">
        <v>0</v>
      </c>
      <c r="E196" s="1">
        <v>0</v>
      </c>
      <c r="F196" s="1">
        <v>0</v>
      </c>
    </row>
    <row r="197" spans="1:7" x14ac:dyDescent="0.25">
      <c r="A197" t="s">
        <v>337</v>
      </c>
      <c r="B197" t="s">
        <v>336</v>
      </c>
      <c r="C197" s="1">
        <v>0</v>
      </c>
      <c r="D197" s="1">
        <v>0</v>
      </c>
      <c r="E197" s="1">
        <v>0</v>
      </c>
      <c r="F197" s="1">
        <v>0</v>
      </c>
    </row>
    <row r="198" spans="1:7" x14ac:dyDescent="0.25">
      <c r="A198" s="28" t="s">
        <v>338</v>
      </c>
      <c r="B198" s="28" t="s">
        <v>339</v>
      </c>
      <c r="C198" s="29">
        <v>0</v>
      </c>
      <c r="D198" s="29">
        <v>0</v>
      </c>
      <c r="E198" s="29">
        <v>0</v>
      </c>
      <c r="F198" s="29">
        <v>0</v>
      </c>
      <c r="G198" s="28"/>
    </row>
    <row r="199" spans="1:7" x14ac:dyDescent="0.25">
      <c r="A199" t="s">
        <v>340</v>
      </c>
      <c r="B199" t="s">
        <v>341</v>
      </c>
      <c r="C199" s="1">
        <v>0</v>
      </c>
      <c r="D199" s="1">
        <v>0</v>
      </c>
      <c r="E199" s="1">
        <v>0</v>
      </c>
      <c r="F199" s="1">
        <v>0</v>
      </c>
    </row>
    <row r="200" spans="1:7" x14ac:dyDescent="0.25">
      <c r="A200" t="s">
        <v>342</v>
      </c>
      <c r="B200" t="s">
        <v>341</v>
      </c>
      <c r="C200" s="1">
        <v>0</v>
      </c>
      <c r="D200" s="1">
        <v>0</v>
      </c>
      <c r="E200" s="1">
        <v>0</v>
      </c>
      <c r="F200" s="1">
        <v>0</v>
      </c>
    </row>
    <row r="201" spans="1:7" x14ac:dyDescent="0.25">
      <c r="A201" s="8" t="s">
        <v>343</v>
      </c>
      <c r="B201" s="8" t="s">
        <v>344</v>
      </c>
      <c r="C201" s="9">
        <v>0</v>
      </c>
      <c r="D201" s="9">
        <v>0</v>
      </c>
      <c r="E201" s="9">
        <v>0</v>
      </c>
      <c r="F201" s="9">
        <v>0</v>
      </c>
    </row>
    <row r="202" spans="1:7" x14ac:dyDescent="0.25">
      <c r="A202" s="28" t="s">
        <v>345</v>
      </c>
      <c r="B202" s="28" t="s">
        <v>346</v>
      </c>
      <c r="C202" s="29">
        <v>0</v>
      </c>
      <c r="D202" s="29">
        <v>0</v>
      </c>
      <c r="E202" s="29">
        <v>0</v>
      </c>
      <c r="F202" s="29">
        <v>0</v>
      </c>
      <c r="G202" s="28"/>
    </row>
    <row r="203" spans="1:7" x14ac:dyDescent="0.25">
      <c r="A203" s="32" t="s">
        <v>347</v>
      </c>
      <c r="B203" s="32" t="s">
        <v>348</v>
      </c>
      <c r="C203" s="33">
        <v>0</v>
      </c>
      <c r="D203" s="33">
        <v>0</v>
      </c>
      <c r="E203" s="33">
        <v>0</v>
      </c>
      <c r="F203" s="33">
        <v>0</v>
      </c>
    </row>
    <row r="204" spans="1:7" x14ac:dyDescent="0.25">
      <c r="A204" s="48" t="s">
        <v>349</v>
      </c>
      <c r="B204" s="48" t="s">
        <v>350</v>
      </c>
      <c r="C204" s="49">
        <v>0</v>
      </c>
      <c r="D204" s="49">
        <v>0</v>
      </c>
      <c r="E204" s="49">
        <v>0</v>
      </c>
      <c r="F204" s="49">
        <v>0</v>
      </c>
    </row>
    <row r="205" spans="1:7" x14ac:dyDescent="0.25">
      <c r="A205" t="s">
        <v>351</v>
      </c>
      <c r="B205" t="s">
        <v>176</v>
      </c>
      <c r="C205" s="1">
        <v>0</v>
      </c>
      <c r="D205" s="1">
        <v>0</v>
      </c>
      <c r="E205" s="1">
        <v>0</v>
      </c>
      <c r="F205" s="1">
        <v>0</v>
      </c>
    </row>
    <row r="206" spans="1:7" x14ac:dyDescent="0.25">
      <c r="A206" t="s">
        <v>352</v>
      </c>
      <c r="B206" t="s">
        <v>176</v>
      </c>
      <c r="C206" s="1">
        <v>0</v>
      </c>
      <c r="D206" s="1">
        <v>0</v>
      </c>
      <c r="E206" s="1">
        <v>0</v>
      </c>
      <c r="F206" s="1">
        <v>0</v>
      </c>
    </row>
    <row r="207" spans="1:7" x14ac:dyDescent="0.25">
      <c r="A207" s="48" t="s">
        <v>353</v>
      </c>
      <c r="B207" s="48" t="s">
        <v>216</v>
      </c>
      <c r="C207" s="49">
        <v>0</v>
      </c>
      <c r="D207" s="49">
        <v>0</v>
      </c>
      <c r="E207" s="49">
        <v>0</v>
      </c>
      <c r="F207" s="49">
        <v>0</v>
      </c>
    </row>
    <row r="208" spans="1:7" x14ac:dyDescent="0.25">
      <c r="A208" t="s">
        <v>354</v>
      </c>
      <c r="B208" t="s">
        <v>355</v>
      </c>
      <c r="C208" s="1">
        <v>0</v>
      </c>
      <c r="D208" s="1">
        <v>0</v>
      </c>
      <c r="E208" s="1">
        <v>0</v>
      </c>
      <c r="F208" s="1">
        <v>0</v>
      </c>
    </row>
    <row r="209" spans="1:7" x14ac:dyDescent="0.25">
      <c r="A209" t="s">
        <v>356</v>
      </c>
      <c r="B209" t="s">
        <v>355</v>
      </c>
      <c r="C209" s="1">
        <v>0</v>
      </c>
      <c r="D209" s="1">
        <v>0</v>
      </c>
      <c r="E209" s="1">
        <v>0</v>
      </c>
      <c r="F209" s="1">
        <v>0</v>
      </c>
    </row>
    <row r="210" spans="1:7" x14ac:dyDescent="0.25">
      <c r="A210" s="28" t="s">
        <v>357</v>
      </c>
      <c r="B210" s="28" t="s">
        <v>358</v>
      </c>
      <c r="C210" s="29">
        <v>0</v>
      </c>
      <c r="D210" s="29">
        <v>0</v>
      </c>
      <c r="E210" s="29">
        <v>0</v>
      </c>
      <c r="F210" s="29">
        <v>0</v>
      </c>
      <c r="G210" s="28"/>
    </row>
    <row r="211" spans="1:7" x14ac:dyDescent="0.25">
      <c r="A211" t="s">
        <v>359</v>
      </c>
      <c r="B211" t="s">
        <v>360</v>
      </c>
      <c r="C211" s="1">
        <v>0</v>
      </c>
      <c r="D211" s="1">
        <v>0</v>
      </c>
      <c r="E211" s="1">
        <v>0</v>
      </c>
      <c r="F211" s="1">
        <v>0</v>
      </c>
    </row>
    <row r="212" spans="1:7" x14ac:dyDescent="0.25">
      <c r="A212" t="s">
        <v>361</v>
      </c>
      <c r="B212" t="s">
        <v>360</v>
      </c>
      <c r="C212" s="1">
        <v>0</v>
      </c>
      <c r="D212" s="1">
        <v>0</v>
      </c>
      <c r="E212" s="1">
        <v>0</v>
      </c>
      <c r="F212" s="1">
        <v>0</v>
      </c>
    </row>
    <row r="213" spans="1:7" x14ac:dyDescent="0.25">
      <c r="A213" t="s">
        <v>362</v>
      </c>
      <c r="B213" t="s">
        <v>363</v>
      </c>
      <c r="C213" s="1">
        <v>0</v>
      </c>
      <c r="D213" s="1">
        <v>0</v>
      </c>
      <c r="E213" s="1">
        <v>0</v>
      </c>
      <c r="F213" s="1">
        <v>0</v>
      </c>
    </row>
    <row r="214" spans="1:7" x14ac:dyDescent="0.25">
      <c r="A214" t="s">
        <v>364</v>
      </c>
      <c r="B214" t="s">
        <v>365</v>
      </c>
      <c r="C214" s="1">
        <v>0</v>
      </c>
      <c r="D214" s="1">
        <v>0</v>
      </c>
      <c r="E214" s="1">
        <v>0</v>
      </c>
      <c r="F214" s="1">
        <v>0</v>
      </c>
    </row>
    <row r="215" spans="1:7" x14ac:dyDescent="0.25">
      <c r="A215" t="s">
        <v>366</v>
      </c>
      <c r="B215" t="s">
        <v>365</v>
      </c>
      <c r="C215" s="1">
        <v>0</v>
      </c>
      <c r="D215" s="1">
        <v>0</v>
      </c>
      <c r="E215" s="1">
        <v>0</v>
      </c>
      <c r="F215" s="1">
        <v>0</v>
      </c>
    </row>
    <row r="216" spans="1:7" x14ac:dyDescent="0.25">
      <c r="A216" s="28" t="s">
        <v>367</v>
      </c>
      <c r="B216" s="28" t="s">
        <v>368</v>
      </c>
      <c r="C216" s="29">
        <v>0</v>
      </c>
      <c r="D216" s="29">
        <v>0</v>
      </c>
      <c r="E216" s="29">
        <v>0</v>
      </c>
      <c r="F216" s="29">
        <v>0</v>
      </c>
      <c r="G216" s="28"/>
    </row>
    <row r="217" spans="1:7" x14ac:dyDescent="0.25">
      <c r="A217" t="s">
        <v>369</v>
      </c>
      <c r="B217" t="s">
        <v>370</v>
      </c>
      <c r="C217" s="1">
        <v>0</v>
      </c>
      <c r="D217" s="1">
        <v>0</v>
      </c>
      <c r="E217" s="1">
        <v>0</v>
      </c>
      <c r="F217" s="1">
        <v>0</v>
      </c>
    </row>
    <row r="218" spans="1:7" x14ac:dyDescent="0.25">
      <c r="A218" t="s">
        <v>371</v>
      </c>
      <c r="B218" t="s">
        <v>370</v>
      </c>
      <c r="C218" s="1">
        <v>0</v>
      </c>
      <c r="D218" s="1">
        <v>0</v>
      </c>
      <c r="E218" s="1">
        <v>0</v>
      </c>
      <c r="F218" s="1">
        <v>0</v>
      </c>
    </row>
    <row r="219" spans="1:7" x14ac:dyDescent="0.25">
      <c r="A219" s="16" t="s">
        <v>372</v>
      </c>
      <c r="B219" s="16" t="s">
        <v>373</v>
      </c>
      <c r="C219" s="17">
        <v>0</v>
      </c>
      <c r="D219" s="17">
        <v>0</v>
      </c>
      <c r="E219" s="17">
        <v>0</v>
      </c>
      <c r="F219" s="17">
        <v>0</v>
      </c>
    </row>
    <row r="220" spans="1:7" x14ac:dyDescent="0.25">
      <c r="A220" s="48" t="s">
        <v>374</v>
      </c>
      <c r="B220" s="48" t="s">
        <v>375</v>
      </c>
      <c r="C220" s="49">
        <v>0</v>
      </c>
      <c r="D220" s="49">
        <v>0</v>
      </c>
      <c r="E220" s="49">
        <v>0</v>
      </c>
      <c r="F220" s="49">
        <v>0</v>
      </c>
    </row>
    <row r="221" spans="1:7" x14ac:dyDescent="0.25">
      <c r="A221" t="s">
        <v>376</v>
      </c>
      <c r="B221" t="s">
        <v>377</v>
      </c>
      <c r="C221" s="1">
        <v>293.75</v>
      </c>
      <c r="D221" s="1">
        <v>0</v>
      </c>
      <c r="E221" s="1">
        <v>293.75</v>
      </c>
      <c r="F221" s="1">
        <v>0</v>
      </c>
    </row>
    <row r="222" spans="1:7" x14ac:dyDescent="0.25">
      <c r="A222" t="s">
        <v>378</v>
      </c>
      <c r="B222" t="s">
        <v>377</v>
      </c>
      <c r="C222" s="1">
        <v>293.75</v>
      </c>
      <c r="D222" s="1">
        <v>0</v>
      </c>
      <c r="E222" s="1">
        <v>293.75</v>
      </c>
      <c r="F222" s="1">
        <v>0</v>
      </c>
    </row>
    <row r="223" spans="1:7" x14ac:dyDescent="0.25">
      <c r="A223" s="28" t="s">
        <v>379</v>
      </c>
      <c r="B223" s="28" t="s">
        <v>380</v>
      </c>
      <c r="C223" s="29">
        <v>293.75</v>
      </c>
      <c r="D223" s="29">
        <v>0</v>
      </c>
      <c r="E223" s="29">
        <v>293.75</v>
      </c>
      <c r="F223" s="29">
        <v>0</v>
      </c>
      <c r="G223" s="28"/>
    </row>
    <row r="224" spans="1:7" x14ac:dyDescent="0.25">
      <c r="A224" t="s">
        <v>381</v>
      </c>
      <c r="B224" t="s">
        <v>382</v>
      </c>
      <c r="C224" s="1">
        <v>0</v>
      </c>
      <c r="D224" s="1">
        <v>0</v>
      </c>
      <c r="E224" s="1">
        <v>0</v>
      </c>
      <c r="F224" s="1">
        <v>0</v>
      </c>
    </row>
    <row r="225" spans="1:7" x14ac:dyDescent="0.25">
      <c r="A225" t="s">
        <v>383</v>
      </c>
      <c r="B225" t="s">
        <v>382</v>
      </c>
      <c r="C225" s="1">
        <v>0</v>
      </c>
      <c r="D225" s="1">
        <v>0</v>
      </c>
      <c r="E225" s="1">
        <v>0</v>
      </c>
      <c r="F225" s="1">
        <v>0</v>
      </c>
    </row>
    <row r="226" spans="1:7" x14ac:dyDescent="0.25">
      <c r="A226" s="28" t="s">
        <v>384</v>
      </c>
      <c r="B226" s="28" t="s">
        <v>385</v>
      </c>
      <c r="C226" s="29">
        <v>0</v>
      </c>
      <c r="D226" s="29">
        <v>0</v>
      </c>
      <c r="E226" s="29">
        <v>0</v>
      </c>
      <c r="F226" s="29">
        <v>0</v>
      </c>
      <c r="G226" s="28"/>
    </row>
    <row r="227" spans="1:7" x14ac:dyDescent="0.25">
      <c r="A227" s="32" t="s">
        <v>386</v>
      </c>
      <c r="B227" s="32" t="s">
        <v>387</v>
      </c>
      <c r="C227" s="33">
        <v>0</v>
      </c>
      <c r="D227" s="33">
        <v>0</v>
      </c>
      <c r="E227" s="33">
        <v>0</v>
      </c>
      <c r="F227" s="33">
        <v>0</v>
      </c>
    </row>
    <row r="228" spans="1:7" x14ac:dyDescent="0.25">
      <c r="A228" t="s">
        <v>388</v>
      </c>
      <c r="B228" t="s">
        <v>389</v>
      </c>
      <c r="C228" s="1">
        <v>0</v>
      </c>
      <c r="D228" s="1">
        <v>0</v>
      </c>
      <c r="E228" s="1">
        <v>0</v>
      </c>
      <c r="F228" s="1">
        <v>0</v>
      </c>
    </row>
    <row r="229" spans="1:7" x14ac:dyDescent="0.25">
      <c r="A229" t="s">
        <v>390</v>
      </c>
      <c r="B229" t="s">
        <v>389</v>
      </c>
      <c r="C229" s="1">
        <v>0</v>
      </c>
      <c r="D229" s="1">
        <v>0</v>
      </c>
      <c r="E229" s="1">
        <v>0</v>
      </c>
      <c r="F229" s="1">
        <v>0</v>
      </c>
    </row>
    <row r="230" spans="1:7" x14ac:dyDescent="0.25">
      <c r="A230" s="6" t="s">
        <v>391</v>
      </c>
      <c r="B230" s="6" t="s">
        <v>392</v>
      </c>
      <c r="C230" s="7">
        <v>0</v>
      </c>
      <c r="D230" s="7">
        <v>0</v>
      </c>
      <c r="E230" s="7">
        <v>0</v>
      </c>
      <c r="F230" s="7">
        <v>0</v>
      </c>
    </row>
    <row r="231" spans="1:7" x14ac:dyDescent="0.25">
      <c r="A231" s="28" t="s">
        <v>393</v>
      </c>
      <c r="B231" s="28" t="s">
        <v>394</v>
      </c>
      <c r="C231" s="29">
        <v>0</v>
      </c>
      <c r="D231" s="29">
        <v>0</v>
      </c>
      <c r="E231" s="29">
        <v>0</v>
      </c>
      <c r="F231" s="29">
        <v>0</v>
      </c>
      <c r="G231" s="28"/>
    </row>
    <row r="232" spans="1:7" x14ac:dyDescent="0.25">
      <c r="A232" s="32" t="s">
        <v>395</v>
      </c>
      <c r="B232" s="32" t="s">
        <v>396</v>
      </c>
      <c r="C232" s="33">
        <v>0</v>
      </c>
      <c r="D232" s="33">
        <v>0</v>
      </c>
      <c r="E232" s="33">
        <v>0</v>
      </c>
      <c r="F232" s="33">
        <v>0</v>
      </c>
    </row>
    <row r="233" spans="1:7" x14ac:dyDescent="0.25">
      <c r="A233" t="s">
        <v>397</v>
      </c>
      <c r="B233" t="s">
        <v>398</v>
      </c>
      <c r="C233" s="1">
        <v>61649.07</v>
      </c>
      <c r="D233" s="1">
        <v>0</v>
      </c>
      <c r="E233" s="1">
        <v>0</v>
      </c>
      <c r="F233" s="1">
        <v>61649.07</v>
      </c>
    </row>
    <row r="234" spans="1:7" x14ac:dyDescent="0.25">
      <c r="A234" t="s">
        <v>399</v>
      </c>
      <c r="B234" t="s">
        <v>398</v>
      </c>
      <c r="C234" s="1">
        <v>61649.07</v>
      </c>
      <c r="D234" s="1">
        <v>0</v>
      </c>
      <c r="E234" s="1">
        <v>0</v>
      </c>
      <c r="F234" s="1">
        <v>61649.07</v>
      </c>
    </row>
    <row r="235" spans="1:7" x14ac:dyDescent="0.25">
      <c r="A235" s="6" t="s">
        <v>400</v>
      </c>
      <c r="B235" s="6" t="s">
        <v>401</v>
      </c>
      <c r="C235" s="7">
        <v>0</v>
      </c>
      <c r="D235" s="7">
        <v>0</v>
      </c>
      <c r="E235" s="7">
        <v>0</v>
      </c>
      <c r="F235" s="7">
        <v>0</v>
      </c>
    </row>
    <row r="236" spans="1:7" x14ac:dyDescent="0.25">
      <c r="A236" s="16" t="s">
        <v>402</v>
      </c>
      <c r="B236" s="16" t="s">
        <v>403</v>
      </c>
      <c r="C236" s="17">
        <v>0</v>
      </c>
      <c r="D236" s="17">
        <v>0</v>
      </c>
      <c r="E236" s="17">
        <v>0</v>
      </c>
      <c r="F236" s="17">
        <v>0</v>
      </c>
    </row>
    <row r="237" spans="1:7" x14ac:dyDescent="0.25">
      <c r="A237" s="28" t="s">
        <v>404</v>
      </c>
      <c r="B237" s="28" t="s">
        <v>405</v>
      </c>
      <c r="C237" s="29">
        <v>61649.07</v>
      </c>
      <c r="D237" s="29">
        <v>0</v>
      </c>
      <c r="E237" s="29">
        <v>0</v>
      </c>
      <c r="F237" s="29">
        <v>61649.07</v>
      </c>
      <c r="G237" s="28"/>
    </row>
    <row r="238" spans="1:7" x14ac:dyDescent="0.25">
      <c r="A238" s="32" t="s">
        <v>406</v>
      </c>
      <c r="B238" s="32" t="s">
        <v>407</v>
      </c>
      <c r="C238" s="33">
        <v>0</v>
      </c>
      <c r="D238" s="33">
        <v>0</v>
      </c>
      <c r="E238" s="33">
        <v>0</v>
      </c>
      <c r="F238" s="33">
        <v>0</v>
      </c>
    </row>
    <row r="239" spans="1:7" x14ac:dyDescent="0.25">
      <c r="A239" s="36" t="s">
        <v>408</v>
      </c>
      <c r="B239" s="36" t="s">
        <v>409</v>
      </c>
      <c r="C239" s="37">
        <v>0</v>
      </c>
      <c r="D239" s="37">
        <v>0</v>
      </c>
      <c r="E239" s="37">
        <v>0</v>
      </c>
      <c r="F239" s="37">
        <v>0</v>
      </c>
    </row>
    <row r="240" spans="1:7" x14ac:dyDescent="0.25">
      <c r="A240" s="48" t="s">
        <v>410</v>
      </c>
      <c r="B240" s="48" t="s">
        <v>411</v>
      </c>
      <c r="C240" s="49">
        <v>0</v>
      </c>
      <c r="D240" s="49">
        <v>0</v>
      </c>
      <c r="E240" s="49">
        <v>0</v>
      </c>
      <c r="F240" s="49">
        <v>0</v>
      </c>
    </row>
    <row r="241" spans="1:7" x14ac:dyDescent="0.25">
      <c r="A241" t="s">
        <v>412</v>
      </c>
      <c r="B241" t="s">
        <v>413</v>
      </c>
      <c r="C241" s="1">
        <v>0</v>
      </c>
      <c r="D241" s="1">
        <v>0</v>
      </c>
      <c r="E241" s="1">
        <v>0</v>
      </c>
      <c r="F241" s="1">
        <v>0</v>
      </c>
    </row>
    <row r="242" spans="1:7" x14ac:dyDescent="0.25">
      <c r="A242" t="s">
        <v>414</v>
      </c>
      <c r="B242" t="s">
        <v>413</v>
      </c>
      <c r="C242" s="1">
        <v>0</v>
      </c>
      <c r="D242" s="1">
        <v>0</v>
      </c>
      <c r="E242" s="1">
        <v>0</v>
      </c>
      <c r="F242" s="1">
        <v>0</v>
      </c>
    </row>
    <row r="243" spans="1:7" x14ac:dyDescent="0.25">
      <c r="A243" s="6" t="s">
        <v>415</v>
      </c>
      <c r="B243" s="6" t="s">
        <v>416</v>
      </c>
      <c r="C243" s="7">
        <v>0</v>
      </c>
      <c r="D243" s="7">
        <v>0</v>
      </c>
      <c r="E243" s="7">
        <v>0</v>
      </c>
      <c r="F243" s="7">
        <v>0</v>
      </c>
    </row>
    <row r="244" spans="1:7" x14ac:dyDescent="0.25">
      <c r="A244" s="16" t="s">
        <v>417</v>
      </c>
      <c r="B244" s="16" t="s">
        <v>418</v>
      </c>
      <c r="C244" s="17">
        <v>0</v>
      </c>
      <c r="D244" s="17">
        <v>0</v>
      </c>
      <c r="E244" s="17">
        <v>0</v>
      </c>
      <c r="F244" s="17">
        <v>0</v>
      </c>
    </row>
    <row r="245" spans="1:7" x14ac:dyDescent="0.25">
      <c r="A245" s="28" t="s">
        <v>419</v>
      </c>
      <c r="B245" s="28" t="s">
        <v>420</v>
      </c>
      <c r="C245" s="29">
        <v>0</v>
      </c>
      <c r="D245" s="29">
        <v>0</v>
      </c>
      <c r="E245" s="29">
        <v>0</v>
      </c>
      <c r="F245" s="29">
        <v>0</v>
      </c>
      <c r="G245" s="28"/>
    </row>
    <row r="246" spans="1:7" x14ac:dyDescent="0.25">
      <c r="A246" s="32" t="s">
        <v>421</v>
      </c>
      <c r="B246" s="32" t="s">
        <v>422</v>
      </c>
      <c r="C246" s="33">
        <v>0</v>
      </c>
      <c r="D246" s="33">
        <v>0</v>
      </c>
      <c r="E246" s="33">
        <v>0</v>
      </c>
      <c r="F246" s="33">
        <v>0</v>
      </c>
    </row>
    <row r="247" spans="1:7" x14ac:dyDescent="0.25">
      <c r="A247" s="48" t="s">
        <v>423</v>
      </c>
      <c r="B247" s="48" t="s">
        <v>424</v>
      </c>
      <c r="C247" s="49">
        <v>0</v>
      </c>
      <c r="D247" s="49">
        <v>0</v>
      </c>
      <c r="E247" s="49">
        <v>0</v>
      </c>
      <c r="F247" s="49">
        <v>0</v>
      </c>
    </row>
    <row r="248" spans="1:7" x14ac:dyDescent="0.25">
      <c r="A248" s="48" t="s">
        <v>425</v>
      </c>
      <c r="B248" s="48" t="s">
        <v>426</v>
      </c>
      <c r="C248" s="49">
        <v>0</v>
      </c>
      <c r="D248" s="49">
        <v>0</v>
      </c>
      <c r="E248" s="49">
        <v>0</v>
      </c>
      <c r="F248" s="49">
        <v>0</v>
      </c>
    </row>
    <row r="249" spans="1:7" x14ac:dyDescent="0.25">
      <c r="A249" t="s">
        <v>427</v>
      </c>
      <c r="B249" t="s">
        <v>428</v>
      </c>
      <c r="C249" s="1">
        <v>107856.2</v>
      </c>
      <c r="D249" s="1">
        <v>0</v>
      </c>
      <c r="E249" s="1">
        <v>19645.39</v>
      </c>
      <c r="F249" s="1">
        <v>88210.81</v>
      </c>
    </row>
    <row r="250" spans="1:7" x14ac:dyDescent="0.25">
      <c r="A250" t="s">
        <v>429</v>
      </c>
      <c r="B250" t="s">
        <v>428</v>
      </c>
      <c r="C250" s="1">
        <v>107856.2</v>
      </c>
      <c r="D250" s="1">
        <v>0</v>
      </c>
      <c r="E250" s="1">
        <v>19645.39</v>
      </c>
      <c r="F250" s="1">
        <v>88210.81</v>
      </c>
    </row>
    <row r="251" spans="1:7" x14ac:dyDescent="0.25">
      <c r="A251" s="16" t="s">
        <v>430</v>
      </c>
      <c r="B251" s="16" t="s">
        <v>431</v>
      </c>
      <c r="C251" s="17">
        <v>0</v>
      </c>
      <c r="D251" s="17">
        <v>0</v>
      </c>
      <c r="E251" s="17">
        <v>0</v>
      </c>
      <c r="F251" s="17">
        <v>0</v>
      </c>
    </row>
    <row r="252" spans="1:7" x14ac:dyDescent="0.25">
      <c r="A252" s="28" t="s">
        <v>432</v>
      </c>
      <c r="B252" s="28" t="s">
        <v>433</v>
      </c>
      <c r="C252" s="29">
        <v>107856.2</v>
      </c>
      <c r="D252" s="29">
        <v>0</v>
      </c>
      <c r="E252" s="29">
        <v>19645.39</v>
      </c>
      <c r="F252" s="29">
        <v>88210.81</v>
      </c>
      <c r="G252" s="28"/>
    </row>
    <row r="253" spans="1:7" x14ac:dyDescent="0.25">
      <c r="A253" s="32" t="s">
        <v>434</v>
      </c>
      <c r="B253" s="32" t="s">
        <v>435</v>
      </c>
      <c r="C253" s="33">
        <v>0</v>
      </c>
      <c r="D253" s="33">
        <v>0</v>
      </c>
      <c r="E253" s="33">
        <v>0</v>
      </c>
      <c r="F253" s="33">
        <v>0</v>
      </c>
    </row>
    <row r="254" spans="1:7" x14ac:dyDescent="0.25">
      <c r="A254" t="s">
        <v>436</v>
      </c>
      <c r="B254" t="s">
        <v>437</v>
      </c>
      <c r="C254" s="1">
        <v>0</v>
      </c>
      <c r="D254" s="1">
        <v>0</v>
      </c>
      <c r="E254" s="1">
        <v>0</v>
      </c>
      <c r="F254" s="1">
        <v>0</v>
      </c>
    </row>
    <row r="255" spans="1:7" x14ac:dyDescent="0.25">
      <c r="A255" t="s">
        <v>438</v>
      </c>
      <c r="B255" t="s">
        <v>439</v>
      </c>
      <c r="C255" s="1">
        <v>105075.6</v>
      </c>
      <c r="D255" s="1">
        <v>0</v>
      </c>
      <c r="E255" s="1">
        <v>93555.6</v>
      </c>
      <c r="F255" s="1">
        <v>11520</v>
      </c>
    </row>
    <row r="256" spans="1:7" x14ac:dyDescent="0.25">
      <c r="A256" t="s">
        <v>440</v>
      </c>
      <c r="B256" t="s">
        <v>439</v>
      </c>
      <c r="C256" s="1">
        <v>105075.6</v>
      </c>
      <c r="D256" s="1">
        <v>0</v>
      </c>
      <c r="E256" s="1">
        <v>93555.6</v>
      </c>
      <c r="F256" s="1">
        <v>11520</v>
      </c>
    </row>
    <row r="257" spans="1:7" x14ac:dyDescent="0.25">
      <c r="A257" s="6" t="s">
        <v>441</v>
      </c>
      <c r="B257" s="6" t="s">
        <v>442</v>
      </c>
      <c r="C257" s="7">
        <v>0</v>
      </c>
      <c r="D257" s="7">
        <v>0</v>
      </c>
      <c r="E257" s="7">
        <v>0</v>
      </c>
      <c r="F257" s="7">
        <v>0</v>
      </c>
    </row>
    <row r="258" spans="1:7" x14ac:dyDescent="0.25">
      <c r="A258" s="16" t="s">
        <v>443</v>
      </c>
      <c r="B258" s="16" t="s">
        <v>444</v>
      </c>
      <c r="C258" s="17">
        <v>0</v>
      </c>
      <c r="D258" s="17">
        <v>0</v>
      </c>
      <c r="E258" s="17">
        <v>0</v>
      </c>
      <c r="F258" s="17">
        <v>0</v>
      </c>
    </row>
    <row r="259" spans="1:7" x14ac:dyDescent="0.25">
      <c r="A259" s="28" t="s">
        <v>445</v>
      </c>
      <c r="B259" s="28" t="s">
        <v>446</v>
      </c>
      <c r="C259" s="29">
        <v>0</v>
      </c>
      <c r="D259" s="29">
        <v>0</v>
      </c>
      <c r="E259" s="29">
        <v>0</v>
      </c>
      <c r="F259" s="29">
        <v>0</v>
      </c>
      <c r="G259" s="28"/>
    </row>
    <row r="260" spans="1:7" x14ac:dyDescent="0.25">
      <c r="A260" s="32" t="s">
        <v>447</v>
      </c>
      <c r="B260" s="32" t="s">
        <v>448</v>
      </c>
      <c r="C260" s="33">
        <v>105075.6</v>
      </c>
      <c r="D260" s="33">
        <v>0</v>
      </c>
      <c r="E260" s="33">
        <v>93555.6</v>
      </c>
      <c r="F260" s="33">
        <v>11520</v>
      </c>
    </row>
    <row r="261" spans="1:7" x14ac:dyDescent="0.25">
      <c r="A261" s="48" t="s">
        <v>449</v>
      </c>
      <c r="B261" s="48" t="s">
        <v>450</v>
      </c>
      <c r="C261" s="49">
        <v>0</v>
      </c>
      <c r="D261" s="49">
        <v>0</v>
      </c>
      <c r="E261" s="49">
        <v>0</v>
      </c>
      <c r="F261" s="49">
        <v>0</v>
      </c>
    </row>
    <row r="262" spans="1:7" x14ac:dyDescent="0.25">
      <c r="A262" t="s">
        <v>451</v>
      </c>
      <c r="B262" t="s">
        <v>452</v>
      </c>
      <c r="C262" s="1">
        <v>0</v>
      </c>
      <c r="D262" s="1">
        <v>0</v>
      </c>
      <c r="E262" s="1">
        <v>0</v>
      </c>
      <c r="F262" s="1">
        <v>0</v>
      </c>
    </row>
    <row r="263" spans="1:7" x14ac:dyDescent="0.25">
      <c r="A263" t="s">
        <v>453</v>
      </c>
      <c r="B263" t="s">
        <v>454</v>
      </c>
      <c r="C263" s="1">
        <v>0</v>
      </c>
      <c r="D263" s="1">
        <v>0</v>
      </c>
      <c r="E263" s="1">
        <v>0</v>
      </c>
      <c r="F263" s="1">
        <v>0</v>
      </c>
    </row>
    <row r="264" spans="1:7" x14ac:dyDescent="0.25">
      <c r="A264" t="s">
        <v>455</v>
      </c>
      <c r="B264" t="s">
        <v>454</v>
      </c>
      <c r="C264" s="1">
        <v>0</v>
      </c>
      <c r="D264" s="1">
        <v>0</v>
      </c>
      <c r="E264" s="1">
        <v>0</v>
      </c>
      <c r="F264" s="1">
        <v>0</v>
      </c>
    </row>
    <row r="265" spans="1:7" x14ac:dyDescent="0.25">
      <c r="A265" s="28" t="s">
        <v>456</v>
      </c>
      <c r="B265" s="28" t="s">
        <v>457</v>
      </c>
      <c r="C265" s="29">
        <v>0</v>
      </c>
      <c r="D265" s="29">
        <v>0</v>
      </c>
      <c r="E265" s="29">
        <v>0</v>
      </c>
      <c r="F265" s="29">
        <v>0</v>
      </c>
      <c r="G265" s="28"/>
    </row>
    <row r="266" spans="1:7" x14ac:dyDescent="0.25">
      <c r="A266" s="48" t="s">
        <v>458</v>
      </c>
      <c r="B266" s="48" t="s">
        <v>459</v>
      </c>
      <c r="C266" s="49">
        <v>0</v>
      </c>
      <c r="D266" s="49">
        <v>0</v>
      </c>
      <c r="E266" s="49">
        <v>0</v>
      </c>
      <c r="F266" s="49">
        <v>0</v>
      </c>
    </row>
    <row r="267" spans="1:7" x14ac:dyDescent="0.25">
      <c r="A267" t="s">
        <v>460</v>
      </c>
      <c r="B267" t="s">
        <v>461</v>
      </c>
      <c r="C267" s="1">
        <v>0</v>
      </c>
      <c r="D267" s="1">
        <v>0</v>
      </c>
      <c r="E267" s="1">
        <v>0</v>
      </c>
      <c r="F267" s="1">
        <v>0</v>
      </c>
    </row>
    <row r="268" spans="1:7" x14ac:dyDescent="0.25">
      <c r="A268" t="s">
        <v>462</v>
      </c>
      <c r="B268" t="s">
        <v>461</v>
      </c>
      <c r="C268" s="1">
        <v>0</v>
      </c>
      <c r="D268" s="1">
        <v>0</v>
      </c>
      <c r="E268" s="1">
        <v>0</v>
      </c>
      <c r="F268" s="1">
        <v>0</v>
      </c>
    </row>
    <row r="269" spans="1:7" x14ac:dyDescent="0.25">
      <c r="A269" s="6" t="s">
        <v>463</v>
      </c>
      <c r="B269" s="6" t="s">
        <v>464</v>
      </c>
      <c r="C269" s="7">
        <v>0</v>
      </c>
      <c r="D269" s="7">
        <v>0</v>
      </c>
      <c r="E269" s="7">
        <v>0</v>
      </c>
      <c r="F269" s="7">
        <v>0</v>
      </c>
    </row>
    <row r="270" spans="1:7" x14ac:dyDescent="0.25">
      <c r="A270" s="16" t="s">
        <v>465</v>
      </c>
      <c r="B270" s="16" t="s">
        <v>466</v>
      </c>
      <c r="C270" s="17">
        <v>0</v>
      </c>
      <c r="D270" s="17">
        <v>0</v>
      </c>
      <c r="E270" s="17">
        <v>0</v>
      </c>
      <c r="F270" s="17">
        <v>0</v>
      </c>
    </row>
    <row r="271" spans="1:7" x14ac:dyDescent="0.25">
      <c r="A271" s="28" t="s">
        <v>467</v>
      </c>
      <c r="B271" s="28" t="s">
        <v>468</v>
      </c>
      <c r="C271" s="29">
        <v>0</v>
      </c>
      <c r="D271" s="29">
        <v>0</v>
      </c>
      <c r="E271" s="29">
        <v>0</v>
      </c>
      <c r="F271" s="29">
        <v>0</v>
      </c>
      <c r="G271" s="28"/>
    </row>
    <row r="272" spans="1:7" x14ac:dyDescent="0.25">
      <c r="A272" s="32" t="s">
        <v>469</v>
      </c>
      <c r="B272" s="32" t="s">
        <v>470</v>
      </c>
      <c r="C272" s="33">
        <v>0</v>
      </c>
      <c r="D272" s="33">
        <v>0</v>
      </c>
      <c r="E272" s="33">
        <v>0</v>
      </c>
      <c r="F272" s="33">
        <v>0</v>
      </c>
    </row>
    <row r="273" spans="1:7" x14ac:dyDescent="0.25">
      <c r="A273" s="48" t="s">
        <v>471</v>
      </c>
      <c r="B273" s="48" t="s">
        <v>472</v>
      </c>
      <c r="C273" s="49">
        <v>0</v>
      </c>
      <c r="D273" s="49">
        <v>0</v>
      </c>
      <c r="E273" s="49">
        <v>0</v>
      </c>
      <c r="F273" s="49">
        <v>0</v>
      </c>
    </row>
    <row r="274" spans="1:7" x14ac:dyDescent="0.25">
      <c r="A274" t="s">
        <v>473</v>
      </c>
      <c r="B274" t="s">
        <v>474</v>
      </c>
      <c r="C274" s="1">
        <v>5398719.2199999997</v>
      </c>
      <c r="D274" s="1">
        <v>172230.32</v>
      </c>
      <c r="E274" s="1">
        <v>0</v>
      </c>
      <c r="F274" s="1">
        <v>5570949.54</v>
      </c>
    </row>
    <row r="275" spans="1:7" x14ac:dyDescent="0.25">
      <c r="A275" t="s">
        <v>475</v>
      </c>
      <c r="B275" t="s">
        <v>474</v>
      </c>
      <c r="C275" s="1">
        <v>5398719.2199999997</v>
      </c>
      <c r="D275" s="1">
        <v>172230.32</v>
      </c>
      <c r="E275" s="1">
        <v>0</v>
      </c>
      <c r="F275" s="1">
        <v>5570949.54</v>
      </c>
    </row>
    <row r="276" spans="1:7" x14ac:dyDescent="0.25">
      <c r="A276" s="6" t="s">
        <v>476</v>
      </c>
      <c r="B276" s="6" t="s">
        <v>477</v>
      </c>
      <c r="C276" s="7">
        <v>1045859</v>
      </c>
      <c r="D276" s="7">
        <v>0</v>
      </c>
      <c r="E276" s="7">
        <v>0</v>
      </c>
      <c r="F276" s="7">
        <v>1045859</v>
      </c>
    </row>
    <row r="277" spans="1:7" x14ac:dyDescent="0.25">
      <c r="A277" s="28" t="s">
        <v>478</v>
      </c>
      <c r="B277" s="28" t="s">
        <v>479</v>
      </c>
      <c r="C277" s="29">
        <v>1101199.06</v>
      </c>
      <c r="D277" s="29">
        <v>0</v>
      </c>
      <c r="E277" s="29">
        <v>0</v>
      </c>
      <c r="F277" s="29">
        <v>1101199.06</v>
      </c>
      <c r="G277" s="28"/>
    </row>
    <row r="278" spans="1:7" x14ac:dyDescent="0.25">
      <c r="A278" s="32" t="s">
        <v>480</v>
      </c>
      <c r="B278" s="32" t="s">
        <v>481</v>
      </c>
      <c r="C278" s="33">
        <v>2822187.68</v>
      </c>
      <c r="D278" s="33">
        <v>0</v>
      </c>
      <c r="E278" s="33">
        <v>0</v>
      </c>
      <c r="F278" s="33">
        <v>2822187.68</v>
      </c>
    </row>
    <row r="279" spans="1:7" x14ac:dyDescent="0.25">
      <c r="A279" s="48" t="s">
        <v>482</v>
      </c>
      <c r="B279" s="48" t="s">
        <v>483</v>
      </c>
      <c r="C279" s="49">
        <v>429473.48</v>
      </c>
      <c r="D279" s="49">
        <v>172230.32</v>
      </c>
      <c r="E279" s="49">
        <v>0</v>
      </c>
      <c r="F279" s="49">
        <v>601703.80000000005</v>
      </c>
    </row>
    <row r="280" spans="1:7" x14ac:dyDescent="0.25">
      <c r="A280" t="s">
        <v>484</v>
      </c>
      <c r="B280" t="s">
        <v>485</v>
      </c>
      <c r="C280" s="1">
        <v>0</v>
      </c>
      <c r="D280" s="1">
        <v>0</v>
      </c>
      <c r="E280" s="1">
        <v>0</v>
      </c>
      <c r="F280" s="1">
        <v>0</v>
      </c>
    </row>
    <row r="281" spans="1:7" x14ac:dyDescent="0.25">
      <c r="A281" t="s">
        <v>486</v>
      </c>
      <c r="B281" t="s">
        <v>485</v>
      </c>
      <c r="C281" s="1">
        <v>0</v>
      </c>
      <c r="D281" s="1">
        <v>0</v>
      </c>
      <c r="E281" s="1">
        <v>0</v>
      </c>
      <c r="F281" s="1">
        <v>0</v>
      </c>
    </row>
    <row r="282" spans="1:7" x14ac:dyDescent="0.25">
      <c r="A282" s="6" t="s">
        <v>487</v>
      </c>
      <c r="B282" s="6" t="s">
        <v>488</v>
      </c>
      <c r="C282" s="7">
        <v>0</v>
      </c>
      <c r="D282" s="7">
        <v>0</v>
      </c>
      <c r="E282" s="7">
        <v>0</v>
      </c>
      <c r="F282" s="7">
        <v>0</v>
      </c>
    </row>
    <row r="283" spans="1:7" x14ac:dyDescent="0.25">
      <c r="A283" s="16" t="s">
        <v>489</v>
      </c>
      <c r="B283" s="16" t="s">
        <v>490</v>
      </c>
      <c r="C283" s="17">
        <v>0</v>
      </c>
      <c r="D283" s="17">
        <v>0</v>
      </c>
      <c r="E283" s="17">
        <v>0</v>
      </c>
      <c r="F283" s="17">
        <v>0</v>
      </c>
    </row>
    <row r="284" spans="1:7" x14ac:dyDescent="0.25">
      <c r="A284" s="28" t="s">
        <v>491</v>
      </c>
      <c r="B284" s="28" t="s">
        <v>492</v>
      </c>
      <c r="C284" s="29">
        <v>0</v>
      </c>
      <c r="D284" s="29">
        <v>0</v>
      </c>
      <c r="E284" s="29">
        <v>0</v>
      </c>
      <c r="F284" s="29">
        <v>0</v>
      </c>
      <c r="G284" s="28"/>
    </row>
    <row r="285" spans="1:7" x14ac:dyDescent="0.25">
      <c r="A285" s="32" t="s">
        <v>493</v>
      </c>
      <c r="B285" s="32" t="s">
        <v>494</v>
      </c>
      <c r="C285" s="33">
        <v>0</v>
      </c>
      <c r="D285" s="33">
        <v>0</v>
      </c>
      <c r="E285" s="33">
        <v>0</v>
      </c>
      <c r="F285" s="33">
        <v>0</v>
      </c>
    </row>
    <row r="286" spans="1:7" x14ac:dyDescent="0.25">
      <c r="A286" s="48" t="s">
        <v>495</v>
      </c>
      <c r="B286" s="48" t="s">
        <v>496</v>
      </c>
      <c r="C286" s="49">
        <v>0</v>
      </c>
      <c r="D286" s="49">
        <v>0</v>
      </c>
      <c r="E286" s="49">
        <v>0</v>
      </c>
      <c r="F286" s="49">
        <v>0</v>
      </c>
    </row>
    <row r="287" spans="1:7" x14ac:dyDescent="0.25">
      <c r="A287" t="s">
        <v>497</v>
      </c>
      <c r="B287" t="s">
        <v>498</v>
      </c>
      <c r="C287" s="1">
        <v>213098.53</v>
      </c>
      <c r="D287" s="1">
        <v>0</v>
      </c>
      <c r="E287" s="1">
        <v>0</v>
      </c>
      <c r="F287" s="1">
        <v>213098.53</v>
      </c>
    </row>
    <row r="288" spans="1:7" x14ac:dyDescent="0.25">
      <c r="A288" t="s">
        <v>499</v>
      </c>
      <c r="B288" t="s">
        <v>498</v>
      </c>
      <c r="C288" s="1">
        <v>213098.53</v>
      </c>
      <c r="D288" s="1">
        <v>0</v>
      </c>
      <c r="E288" s="1">
        <v>0</v>
      </c>
      <c r="F288" s="1">
        <v>213098.53</v>
      </c>
    </row>
    <row r="289" spans="1:7" x14ac:dyDescent="0.25">
      <c r="A289" s="6" t="s">
        <v>500</v>
      </c>
      <c r="B289" s="6" t="s">
        <v>501</v>
      </c>
      <c r="C289" s="7">
        <v>0</v>
      </c>
      <c r="D289" s="7">
        <v>0</v>
      </c>
      <c r="E289" s="7">
        <v>0</v>
      </c>
      <c r="F289" s="7">
        <v>0</v>
      </c>
    </row>
    <row r="290" spans="1:7" x14ac:dyDescent="0.25">
      <c r="A290" s="28" t="s">
        <v>502</v>
      </c>
      <c r="B290" s="28" t="s">
        <v>503</v>
      </c>
      <c r="C290" s="29">
        <v>0</v>
      </c>
      <c r="D290" s="29">
        <v>0</v>
      </c>
      <c r="E290" s="29">
        <v>0</v>
      </c>
      <c r="F290" s="29">
        <v>0</v>
      </c>
      <c r="G290" s="28"/>
    </row>
    <row r="291" spans="1:7" x14ac:dyDescent="0.25">
      <c r="A291" s="32" t="s">
        <v>504</v>
      </c>
      <c r="B291" s="32" t="s">
        <v>505</v>
      </c>
      <c r="C291" s="33">
        <v>0</v>
      </c>
      <c r="D291" s="33">
        <v>0</v>
      </c>
      <c r="E291" s="33">
        <v>0</v>
      </c>
      <c r="F291" s="33">
        <v>0</v>
      </c>
    </row>
    <row r="292" spans="1:7" x14ac:dyDescent="0.25">
      <c r="A292" s="48" t="s">
        <v>506</v>
      </c>
      <c r="B292" s="48" t="s">
        <v>507</v>
      </c>
      <c r="C292" s="49">
        <v>213098.53</v>
      </c>
      <c r="D292" s="49">
        <v>0</v>
      </c>
      <c r="E292" s="49">
        <v>0</v>
      </c>
      <c r="F292" s="49">
        <v>213098.53</v>
      </c>
    </row>
    <row r="293" spans="1:7" x14ac:dyDescent="0.25">
      <c r="A293" t="s">
        <v>508</v>
      </c>
      <c r="B293" t="s">
        <v>509</v>
      </c>
      <c r="C293" s="1">
        <v>0</v>
      </c>
      <c r="D293" s="1">
        <v>0</v>
      </c>
      <c r="E293" s="1">
        <v>0</v>
      </c>
      <c r="F293" s="1">
        <v>0</v>
      </c>
    </row>
    <row r="294" spans="1:7" x14ac:dyDescent="0.25">
      <c r="A294" t="s">
        <v>510</v>
      </c>
      <c r="B294" t="s">
        <v>509</v>
      </c>
      <c r="C294" s="1">
        <v>0</v>
      </c>
      <c r="D294" s="1">
        <v>0</v>
      </c>
      <c r="E294" s="1">
        <v>0</v>
      </c>
      <c r="F294" s="1">
        <v>0</v>
      </c>
    </row>
    <row r="295" spans="1:7" x14ac:dyDescent="0.25">
      <c r="A295" s="8" t="s">
        <v>511</v>
      </c>
      <c r="B295" s="8" t="s">
        <v>512</v>
      </c>
      <c r="C295" s="9">
        <v>0</v>
      </c>
      <c r="D295" s="9">
        <v>0</v>
      </c>
      <c r="E295" s="9">
        <v>0</v>
      </c>
      <c r="F295" s="9">
        <v>0</v>
      </c>
    </row>
    <row r="296" spans="1:7" x14ac:dyDescent="0.25">
      <c r="A296" t="s">
        <v>513</v>
      </c>
      <c r="B296" t="s">
        <v>514</v>
      </c>
      <c r="C296" s="1">
        <v>2710419812.2199998</v>
      </c>
      <c r="D296" s="1">
        <v>0</v>
      </c>
      <c r="E296" s="1">
        <v>15626611.539999999</v>
      </c>
      <c r="F296" s="1">
        <v>2694793200.6799998</v>
      </c>
    </row>
    <row r="297" spans="1:7" x14ac:dyDescent="0.25">
      <c r="A297" t="s">
        <v>515</v>
      </c>
      <c r="B297" t="s">
        <v>516</v>
      </c>
      <c r="C297" s="1">
        <v>2710419812.2199998</v>
      </c>
      <c r="D297" s="1">
        <v>0</v>
      </c>
      <c r="E297" s="1">
        <v>15626611.539999999</v>
      </c>
      <c r="F297" s="1">
        <v>2694793200.6799998</v>
      </c>
    </row>
    <row r="298" spans="1:7" x14ac:dyDescent="0.25">
      <c r="A298" t="s">
        <v>517</v>
      </c>
      <c r="B298" t="s">
        <v>516</v>
      </c>
      <c r="C298" s="1">
        <v>2710419812.2199998</v>
      </c>
      <c r="D298" s="1">
        <v>0</v>
      </c>
      <c r="E298" s="1">
        <v>15626611.539999999</v>
      </c>
      <c r="F298" s="1">
        <v>2694793200.6799998</v>
      </c>
    </row>
    <row r="299" spans="1:7" x14ac:dyDescent="0.25">
      <c r="A299" t="s">
        <v>518</v>
      </c>
      <c r="B299" t="s">
        <v>516</v>
      </c>
      <c r="C299" s="1">
        <v>2710419812.2199998</v>
      </c>
      <c r="D299" s="1">
        <v>0</v>
      </c>
      <c r="E299" s="1">
        <v>15626611.539999999</v>
      </c>
      <c r="F299" s="1">
        <v>2694793200.6799998</v>
      </c>
    </row>
    <row r="300" spans="1:7" x14ac:dyDescent="0.25">
      <c r="A300" t="s">
        <v>519</v>
      </c>
      <c r="B300" t="s">
        <v>516</v>
      </c>
      <c r="C300" s="1">
        <v>2710419812.2199998</v>
      </c>
      <c r="D300" s="1">
        <v>0</v>
      </c>
      <c r="E300" s="1">
        <v>15626611.539999999</v>
      </c>
      <c r="F300" s="1">
        <v>2694793200.6799998</v>
      </c>
    </row>
    <row r="301" spans="1:7" x14ac:dyDescent="0.25">
      <c r="A301" s="16" t="s">
        <v>520</v>
      </c>
      <c r="B301" s="16" t="s">
        <v>521</v>
      </c>
      <c r="C301" s="17">
        <v>0</v>
      </c>
      <c r="D301" s="17">
        <v>0</v>
      </c>
      <c r="E301" s="17">
        <v>0</v>
      </c>
      <c r="F301" s="17">
        <v>0</v>
      </c>
    </row>
    <row r="302" spans="1:7" x14ac:dyDescent="0.25">
      <c r="A302" s="22" t="s">
        <v>522</v>
      </c>
      <c r="B302" s="22" t="s">
        <v>523</v>
      </c>
      <c r="C302" s="23">
        <v>2710419812.2199998</v>
      </c>
      <c r="D302" s="23">
        <v>0</v>
      </c>
      <c r="E302" s="23">
        <v>15626611.539999999</v>
      </c>
      <c r="F302" s="23">
        <v>2694793200.6799998</v>
      </c>
    </row>
    <row r="303" spans="1:7" x14ac:dyDescent="0.25">
      <c r="A303" t="s">
        <v>524</v>
      </c>
      <c r="B303" t="s">
        <v>525</v>
      </c>
      <c r="C303" s="1">
        <v>0</v>
      </c>
      <c r="D303" s="1">
        <v>0</v>
      </c>
      <c r="E303" s="1">
        <v>0</v>
      </c>
      <c r="F303" s="1">
        <v>0</v>
      </c>
    </row>
    <row r="304" spans="1:7" x14ac:dyDescent="0.25">
      <c r="A304" t="s">
        <v>526</v>
      </c>
      <c r="B304" t="s">
        <v>525</v>
      </c>
      <c r="C304" s="1">
        <v>0</v>
      </c>
      <c r="D304" s="1">
        <v>0</v>
      </c>
      <c r="E304" s="1">
        <v>0</v>
      </c>
      <c r="F304" s="1">
        <v>0</v>
      </c>
    </row>
    <row r="305" spans="1:7" x14ac:dyDescent="0.25">
      <c r="A305" s="16" t="s">
        <v>527</v>
      </c>
      <c r="B305" s="16" t="s">
        <v>528</v>
      </c>
      <c r="C305" s="17">
        <v>0</v>
      </c>
      <c r="D305" s="17">
        <v>0</v>
      </c>
      <c r="E305" s="17">
        <v>0</v>
      </c>
      <c r="F305" s="17">
        <v>0</v>
      </c>
    </row>
    <row r="306" spans="1:7" x14ac:dyDescent="0.25">
      <c r="A306" t="s">
        <v>529</v>
      </c>
      <c r="B306" t="s">
        <v>530</v>
      </c>
      <c r="C306" s="1">
        <v>646877577.38999999</v>
      </c>
      <c r="D306" s="1">
        <v>10732609.35</v>
      </c>
      <c r="E306" s="1">
        <v>256308914.31999999</v>
      </c>
      <c r="F306" s="1">
        <v>401301272.42000002</v>
      </c>
    </row>
    <row r="307" spans="1:7" x14ac:dyDescent="0.25">
      <c r="A307" t="s">
        <v>531</v>
      </c>
      <c r="B307" t="s">
        <v>532</v>
      </c>
      <c r="C307" s="1">
        <v>642389269.67999995</v>
      </c>
      <c r="D307" s="1">
        <v>10732609.35</v>
      </c>
      <c r="E307" s="1">
        <v>256308914.31999999</v>
      </c>
      <c r="F307" s="1">
        <v>396812964.70999998</v>
      </c>
    </row>
    <row r="308" spans="1:7" x14ac:dyDescent="0.25">
      <c r="A308" t="s">
        <v>533</v>
      </c>
      <c r="B308" t="s">
        <v>534</v>
      </c>
      <c r="C308" s="1">
        <v>640826146.63999999</v>
      </c>
      <c r="D308" s="1">
        <v>10661254.35</v>
      </c>
      <c r="E308" s="1">
        <v>255236932.43000001</v>
      </c>
      <c r="F308" s="1">
        <v>396250468.56</v>
      </c>
    </row>
    <row r="309" spans="1:7" x14ac:dyDescent="0.25">
      <c r="A309" t="s">
        <v>535</v>
      </c>
      <c r="B309" t="s">
        <v>534</v>
      </c>
      <c r="C309" s="1">
        <v>640826146.63999999</v>
      </c>
      <c r="D309" s="1">
        <v>10661254.35</v>
      </c>
      <c r="E309" s="1">
        <v>255236932.43000001</v>
      </c>
      <c r="F309" s="1">
        <v>396250468.56</v>
      </c>
    </row>
    <row r="310" spans="1:7" x14ac:dyDescent="0.25">
      <c r="A310" t="s">
        <v>536</v>
      </c>
      <c r="B310" t="s">
        <v>534</v>
      </c>
      <c r="C310" s="1">
        <v>609184331.24000001</v>
      </c>
      <c r="D310" s="1">
        <v>10660460.869999999</v>
      </c>
      <c r="E310" s="1">
        <v>255092844.84</v>
      </c>
      <c r="F310" s="1">
        <v>364751947.26999998</v>
      </c>
    </row>
    <row r="311" spans="1:7" x14ac:dyDescent="0.25">
      <c r="A311" t="s">
        <v>537</v>
      </c>
      <c r="B311" t="s">
        <v>534</v>
      </c>
      <c r="C311" s="1">
        <v>609184331.24000001</v>
      </c>
      <c r="D311" s="1">
        <v>10660460.869999999</v>
      </c>
      <c r="E311" s="1">
        <v>255092844.84</v>
      </c>
      <c r="F311" s="1">
        <v>364751947.26999998</v>
      </c>
    </row>
    <row r="312" spans="1:7" x14ac:dyDescent="0.25">
      <c r="A312" s="18" t="s">
        <v>538</v>
      </c>
      <c r="B312" s="18" t="s">
        <v>539</v>
      </c>
      <c r="C312" s="19">
        <v>0</v>
      </c>
      <c r="D312" s="19">
        <v>0</v>
      </c>
      <c r="E312" s="19">
        <v>0</v>
      </c>
      <c r="F312" s="19">
        <v>0</v>
      </c>
    </row>
    <row r="313" spans="1:7" x14ac:dyDescent="0.25">
      <c r="A313" s="26" t="s">
        <v>540</v>
      </c>
      <c r="B313" s="26" t="s">
        <v>541</v>
      </c>
      <c r="C313" s="27">
        <v>556550</v>
      </c>
      <c r="D313" s="27">
        <v>2375000</v>
      </c>
      <c r="E313" s="27">
        <v>1788950</v>
      </c>
      <c r="F313" s="27">
        <v>1142600</v>
      </c>
    </row>
    <row r="314" spans="1:7" x14ac:dyDescent="0.25">
      <c r="A314" s="28" t="s">
        <v>542</v>
      </c>
      <c r="B314" s="28" t="s">
        <v>543</v>
      </c>
      <c r="C314" s="29">
        <v>0</v>
      </c>
      <c r="D314" s="29">
        <v>0</v>
      </c>
      <c r="E314" s="29">
        <v>0</v>
      </c>
      <c r="F314" s="29">
        <v>0</v>
      </c>
      <c r="G314" s="28"/>
    </row>
    <row r="315" spans="1:7" x14ac:dyDescent="0.25">
      <c r="A315" s="30" t="s">
        <v>544</v>
      </c>
      <c r="B315" s="30" t="s">
        <v>545</v>
      </c>
      <c r="C315" s="31">
        <v>607533771.77999997</v>
      </c>
      <c r="D315" s="31">
        <v>7429950.5</v>
      </c>
      <c r="E315" s="31">
        <v>251832791.84</v>
      </c>
      <c r="F315" s="31">
        <v>363130930.44</v>
      </c>
    </row>
    <row r="316" spans="1:7" x14ac:dyDescent="0.25">
      <c r="A316" s="34" t="s">
        <v>546</v>
      </c>
      <c r="B316" s="34" t="s">
        <v>547</v>
      </c>
      <c r="C316" s="35">
        <v>1094009.46</v>
      </c>
      <c r="D316" s="35">
        <v>855510.37</v>
      </c>
      <c r="E316" s="35">
        <v>1471103</v>
      </c>
      <c r="F316" s="35">
        <v>478416.83</v>
      </c>
    </row>
    <row r="317" spans="1:7" x14ac:dyDescent="0.25">
      <c r="A317" s="44" t="s">
        <v>548</v>
      </c>
      <c r="B317" s="44" t="s">
        <v>549</v>
      </c>
      <c r="C317" s="45">
        <v>0</v>
      </c>
      <c r="D317" s="45">
        <v>0</v>
      </c>
      <c r="E317" s="45">
        <v>0</v>
      </c>
      <c r="F317" s="45">
        <v>0</v>
      </c>
    </row>
    <row r="318" spans="1:7" x14ac:dyDescent="0.25">
      <c r="A318" s="48" t="s">
        <v>550</v>
      </c>
      <c r="B318" s="48" t="s">
        <v>551</v>
      </c>
      <c r="C318" s="49">
        <v>0</v>
      </c>
      <c r="D318" s="49">
        <v>0</v>
      </c>
      <c r="E318" s="49">
        <v>0</v>
      </c>
      <c r="F318" s="49">
        <v>0</v>
      </c>
    </row>
    <row r="319" spans="1:7" x14ac:dyDescent="0.25">
      <c r="A319" t="s">
        <v>552</v>
      </c>
      <c r="B319" t="s">
        <v>553</v>
      </c>
      <c r="C319" s="1">
        <v>0</v>
      </c>
      <c r="D319" s="1">
        <v>0</v>
      </c>
      <c r="E319" s="1">
        <v>0</v>
      </c>
      <c r="F319" s="1">
        <v>0</v>
      </c>
    </row>
    <row r="320" spans="1:7" x14ac:dyDescent="0.25">
      <c r="A320" t="s">
        <v>554</v>
      </c>
      <c r="B320" t="s">
        <v>555</v>
      </c>
      <c r="C320" s="1">
        <v>0</v>
      </c>
      <c r="D320" s="1">
        <v>0</v>
      </c>
      <c r="E320" s="1">
        <v>0</v>
      </c>
      <c r="F320" s="1">
        <v>0</v>
      </c>
    </row>
    <row r="321" spans="1:7" x14ac:dyDescent="0.25">
      <c r="A321" t="s">
        <v>556</v>
      </c>
      <c r="B321" t="s">
        <v>557</v>
      </c>
      <c r="C321" s="1">
        <v>0</v>
      </c>
      <c r="D321" s="1">
        <v>0</v>
      </c>
      <c r="E321" s="1">
        <v>0</v>
      </c>
      <c r="F321" s="1">
        <v>0</v>
      </c>
    </row>
    <row r="322" spans="1:7" x14ac:dyDescent="0.25">
      <c r="A322" t="s">
        <v>558</v>
      </c>
      <c r="B322" t="s">
        <v>559</v>
      </c>
      <c r="C322" s="1">
        <v>595.11</v>
      </c>
      <c r="D322" s="1">
        <v>0</v>
      </c>
      <c r="E322" s="1">
        <v>0</v>
      </c>
      <c r="F322" s="1">
        <v>595.11</v>
      </c>
    </row>
    <row r="323" spans="1:7" x14ac:dyDescent="0.25">
      <c r="A323" t="s">
        <v>560</v>
      </c>
      <c r="B323" t="s">
        <v>559</v>
      </c>
      <c r="C323" s="1">
        <v>595.11</v>
      </c>
      <c r="D323" s="1">
        <v>0</v>
      </c>
      <c r="E323" s="1">
        <v>0</v>
      </c>
      <c r="F323" s="1">
        <v>595.11</v>
      </c>
    </row>
    <row r="324" spans="1:7" x14ac:dyDescent="0.25">
      <c r="A324" s="30" t="s">
        <v>561</v>
      </c>
      <c r="B324" s="30" t="s">
        <v>562</v>
      </c>
      <c r="C324" s="31">
        <v>595.11</v>
      </c>
      <c r="D324" s="31">
        <v>0</v>
      </c>
      <c r="E324" s="31">
        <v>0</v>
      </c>
      <c r="F324" s="31">
        <v>595.11</v>
      </c>
    </row>
    <row r="325" spans="1:7" x14ac:dyDescent="0.25">
      <c r="A325" t="s">
        <v>563</v>
      </c>
      <c r="B325" t="s">
        <v>564</v>
      </c>
      <c r="C325" s="1">
        <v>198.37</v>
      </c>
      <c r="D325" s="1">
        <v>0</v>
      </c>
      <c r="E325" s="1">
        <v>0</v>
      </c>
      <c r="F325" s="1">
        <v>198.37</v>
      </c>
    </row>
    <row r="326" spans="1:7" x14ac:dyDescent="0.25">
      <c r="A326" t="s">
        <v>565</v>
      </c>
      <c r="B326" t="s">
        <v>564</v>
      </c>
      <c r="C326" s="1">
        <v>198.37</v>
      </c>
      <c r="D326" s="1">
        <v>0</v>
      </c>
      <c r="E326" s="1">
        <v>0</v>
      </c>
      <c r="F326" s="1">
        <v>198.37</v>
      </c>
    </row>
    <row r="327" spans="1:7" x14ac:dyDescent="0.25">
      <c r="A327" s="30" t="s">
        <v>566</v>
      </c>
      <c r="B327" s="30" t="s">
        <v>567</v>
      </c>
      <c r="C327" s="31">
        <v>198.37</v>
      </c>
      <c r="D327" s="31">
        <v>0</v>
      </c>
      <c r="E327" s="31">
        <v>0</v>
      </c>
      <c r="F327" s="31">
        <v>198.37</v>
      </c>
    </row>
    <row r="328" spans="1:7" x14ac:dyDescent="0.25">
      <c r="A328" t="s">
        <v>568</v>
      </c>
      <c r="B328" t="s">
        <v>569</v>
      </c>
      <c r="C328" s="1">
        <v>793.48</v>
      </c>
      <c r="D328" s="1">
        <v>0</v>
      </c>
      <c r="E328" s="1">
        <v>0</v>
      </c>
      <c r="F328" s="1">
        <v>793.48</v>
      </c>
    </row>
    <row r="329" spans="1:7" x14ac:dyDescent="0.25">
      <c r="A329" t="s">
        <v>570</v>
      </c>
      <c r="B329" t="s">
        <v>569</v>
      </c>
      <c r="C329" s="1">
        <v>793.48</v>
      </c>
      <c r="D329" s="1">
        <v>0</v>
      </c>
      <c r="E329" s="1">
        <v>0</v>
      </c>
      <c r="F329" s="1">
        <v>793.48</v>
      </c>
    </row>
    <row r="330" spans="1:7" x14ac:dyDescent="0.25">
      <c r="A330" s="30" t="s">
        <v>571</v>
      </c>
      <c r="B330" s="30" t="s">
        <v>572</v>
      </c>
      <c r="C330" s="31">
        <v>793.48</v>
      </c>
      <c r="D330" s="31">
        <v>0</v>
      </c>
      <c r="E330" s="31">
        <v>0</v>
      </c>
      <c r="F330" s="31">
        <v>793.48</v>
      </c>
    </row>
    <row r="331" spans="1:7" x14ac:dyDescent="0.25">
      <c r="A331" t="s">
        <v>573</v>
      </c>
      <c r="B331" t="s">
        <v>574</v>
      </c>
      <c r="C331" s="1">
        <v>0</v>
      </c>
      <c r="D331" s="1">
        <v>0</v>
      </c>
      <c r="E331" s="1">
        <v>0</v>
      </c>
      <c r="F331" s="1">
        <v>0</v>
      </c>
    </row>
    <row r="332" spans="1:7" x14ac:dyDescent="0.25">
      <c r="A332" t="s">
        <v>575</v>
      </c>
      <c r="B332" t="s">
        <v>574</v>
      </c>
      <c r="C332" s="1">
        <v>0</v>
      </c>
      <c r="D332" s="1">
        <v>0</v>
      </c>
      <c r="E332" s="1">
        <v>0</v>
      </c>
      <c r="F332" s="1">
        <v>0</v>
      </c>
    </row>
    <row r="333" spans="1:7" x14ac:dyDescent="0.25">
      <c r="A333" s="28" t="s">
        <v>576</v>
      </c>
      <c r="B333" s="28" t="s">
        <v>577</v>
      </c>
      <c r="C333" s="29">
        <v>0</v>
      </c>
      <c r="D333" s="29">
        <v>0</v>
      </c>
      <c r="E333" s="29">
        <v>0</v>
      </c>
      <c r="F333" s="29">
        <v>0</v>
      </c>
      <c r="G333" s="28"/>
    </row>
    <row r="334" spans="1:7" x14ac:dyDescent="0.25">
      <c r="A334" s="30" t="s">
        <v>578</v>
      </c>
      <c r="B334" s="30" t="s">
        <v>579</v>
      </c>
      <c r="C334" s="31">
        <v>0</v>
      </c>
      <c r="D334" s="31">
        <v>0</v>
      </c>
      <c r="E334" s="31">
        <v>0</v>
      </c>
      <c r="F334" s="31">
        <v>0</v>
      </c>
    </row>
    <row r="335" spans="1:7" x14ac:dyDescent="0.25">
      <c r="A335" s="32" t="s">
        <v>580</v>
      </c>
      <c r="B335" s="32" t="s">
        <v>581</v>
      </c>
      <c r="C335" s="33">
        <v>0</v>
      </c>
      <c r="D335" s="33">
        <v>0</v>
      </c>
      <c r="E335" s="33">
        <v>0</v>
      </c>
      <c r="F335" s="33">
        <v>0</v>
      </c>
    </row>
    <row r="336" spans="1:7" x14ac:dyDescent="0.25">
      <c r="A336" t="s">
        <v>582</v>
      </c>
      <c r="B336" t="s">
        <v>583</v>
      </c>
      <c r="C336" s="1">
        <v>198.37</v>
      </c>
      <c r="D336" s="1">
        <v>0</v>
      </c>
      <c r="E336" s="1">
        <v>0</v>
      </c>
      <c r="F336" s="1">
        <v>198.37</v>
      </c>
    </row>
    <row r="337" spans="1:7" x14ac:dyDescent="0.25">
      <c r="A337" t="s">
        <v>584</v>
      </c>
      <c r="B337" t="s">
        <v>583</v>
      </c>
      <c r="C337" s="1">
        <v>198.37</v>
      </c>
      <c r="D337" s="1">
        <v>0</v>
      </c>
      <c r="E337" s="1">
        <v>0</v>
      </c>
      <c r="F337" s="1">
        <v>198.37</v>
      </c>
    </row>
    <row r="338" spans="1:7" x14ac:dyDescent="0.25">
      <c r="A338" s="30" t="s">
        <v>585</v>
      </c>
      <c r="B338" s="30" t="s">
        <v>586</v>
      </c>
      <c r="C338" s="31">
        <v>198.37</v>
      </c>
      <c r="D338" s="31">
        <v>0</v>
      </c>
      <c r="E338" s="31">
        <v>0</v>
      </c>
      <c r="F338" s="31">
        <v>198.37</v>
      </c>
    </row>
    <row r="339" spans="1:7" x14ac:dyDescent="0.25">
      <c r="A339" t="s">
        <v>587</v>
      </c>
      <c r="B339" t="s">
        <v>588</v>
      </c>
      <c r="C339" s="1">
        <v>3472.82</v>
      </c>
      <c r="D339" s="1">
        <v>0</v>
      </c>
      <c r="E339" s="1">
        <v>0</v>
      </c>
      <c r="F339" s="1">
        <v>3472.82</v>
      </c>
    </row>
    <row r="340" spans="1:7" x14ac:dyDescent="0.25">
      <c r="A340" t="s">
        <v>589</v>
      </c>
      <c r="B340" t="s">
        <v>588</v>
      </c>
      <c r="C340" s="1">
        <v>3472.82</v>
      </c>
      <c r="D340" s="1">
        <v>0</v>
      </c>
      <c r="E340" s="1">
        <v>0</v>
      </c>
      <c r="F340" s="1">
        <v>3472.82</v>
      </c>
    </row>
    <row r="341" spans="1:7" x14ac:dyDescent="0.25">
      <c r="A341" s="28" t="s">
        <v>590</v>
      </c>
      <c r="B341" s="28" t="s">
        <v>591</v>
      </c>
      <c r="C341" s="29">
        <v>0</v>
      </c>
      <c r="D341" s="29">
        <v>0</v>
      </c>
      <c r="E341" s="29">
        <v>0</v>
      </c>
      <c r="F341" s="29">
        <v>0</v>
      </c>
      <c r="G341" s="28"/>
    </row>
    <row r="342" spans="1:7" x14ac:dyDescent="0.25">
      <c r="A342" s="30" t="s">
        <v>592</v>
      </c>
      <c r="B342" s="30" t="s">
        <v>593</v>
      </c>
      <c r="C342" s="31">
        <v>3472.82</v>
      </c>
      <c r="D342" s="31">
        <v>0</v>
      </c>
      <c r="E342" s="31">
        <v>0</v>
      </c>
      <c r="F342" s="31">
        <v>3472.82</v>
      </c>
    </row>
    <row r="343" spans="1:7" x14ac:dyDescent="0.25">
      <c r="A343" s="32" t="s">
        <v>594</v>
      </c>
      <c r="B343" s="32" t="s">
        <v>595</v>
      </c>
      <c r="C343" s="33">
        <v>0</v>
      </c>
      <c r="D343" s="33">
        <v>0</v>
      </c>
      <c r="E343" s="33">
        <v>0</v>
      </c>
      <c r="F343" s="33">
        <v>0</v>
      </c>
    </row>
    <row r="344" spans="1:7" x14ac:dyDescent="0.25">
      <c r="A344" t="s">
        <v>596</v>
      </c>
      <c r="B344" t="s">
        <v>597</v>
      </c>
      <c r="C344" s="1">
        <v>18881879.329999998</v>
      </c>
      <c r="D344" s="1">
        <v>0</v>
      </c>
      <c r="E344" s="1">
        <v>0</v>
      </c>
      <c r="F344" s="1">
        <v>18881879.329999998</v>
      </c>
    </row>
    <row r="345" spans="1:7" x14ac:dyDescent="0.25">
      <c r="A345" t="s">
        <v>598</v>
      </c>
      <c r="B345" t="s">
        <v>597</v>
      </c>
      <c r="C345" s="1">
        <v>18881879.329999998</v>
      </c>
      <c r="D345" s="1">
        <v>0</v>
      </c>
      <c r="E345" s="1">
        <v>0</v>
      </c>
      <c r="F345" s="1">
        <v>18881879.329999998</v>
      </c>
    </row>
    <row r="346" spans="1:7" x14ac:dyDescent="0.25">
      <c r="A346" s="28" t="s">
        <v>599</v>
      </c>
      <c r="B346" s="28" t="s">
        <v>600</v>
      </c>
      <c r="C346" s="29">
        <v>0</v>
      </c>
      <c r="D346" s="29">
        <v>0</v>
      </c>
      <c r="E346" s="29">
        <v>0</v>
      </c>
      <c r="F346" s="29">
        <v>0</v>
      </c>
      <c r="G346" s="28"/>
    </row>
    <row r="347" spans="1:7" x14ac:dyDescent="0.25">
      <c r="A347" s="30" t="s">
        <v>601</v>
      </c>
      <c r="B347" s="30" t="s">
        <v>602</v>
      </c>
      <c r="C347" s="31">
        <v>223679.33</v>
      </c>
      <c r="D347" s="31">
        <v>0</v>
      </c>
      <c r="E347" s="31">
        <v>0</v>
      </c>
      <c r="F347" s="31">
        <v>223679.33</v>
      </c>
    </row>
    <row r="348" spans="1:7" x14ac:dyDescent="0.25">
      <c r="A348" s="36" t="s">
        <v>603</v>
      </c>
      <c r="B348" s="36" t="s">
        <v>604</v>
      </c>
      <c r="C348" s="37">
        <v>18658200</v>
      </c>
      <c r="D348" s="37">
        <v>0</v>
      </c>
      <c r="E348" s="37">
        <v>0</v>
      </c>
      <c r="F348" s="37">
        <v>18658200</v>
      </c>
    </row>
    <row r="349" spans="1:7" x14ac:dyDescent="0.25">
      <c r="A349" t="s">
        <v>605</v>
      </c>
      <c r="B349" t="s">
        <v>606</v>
      </c>
      <c r="C349" s="1">
        <v>0</v>
      </c>
      <c r="D349" s="1">
        <v>0</v>
      </c>
      <c r="E349" s="1">
        <v>0</v>
      </c>
      <c r="F349" s="1">
        <v>0</v>
      </c>
    </row>
    <row r="350" spans="1:7" x14ac:dyDescent="0.25">
      <c r="A350" t="s">
        <v>607</v>
      </c>
      <c r="B350" t="s">
        <v>606</v>
      </c>
      <c r="C350" s="1">
        <v>0</v>
      </c>
      <c r="D350" s="1">
        <v>0</v>
      </c>
      <c r="E350" s="1">
        <v>0</v>
      </c>
      <c r="F350" s="1">
        <v>0</v>
      </c>
    </row>
    <row r="351" spans="1:7" x14ac:dyDescent="0.25">
      <c r="A351" s="30" t="s">
        <v>608</v>
      </c>
      <c r="B351" s="30" t="s">
        <v>609</v>
      </c>
      <c r="C351" s="31">
        <v>0</v>
      </c>
      <c r="D351" s="31">
        <v>0</v>
      </c>
      <c r="E351" s="31">
        <v>0</v>
      </c>
      <c r="F351" s="31">
        <v>0</v>
      </c>
    </row>
    <row r="352" spans="1:7" x14ac:dyDescent="0.25">
      <c r="A352" t="s">
        <v>610</v>
      </c>
      <c r="B352" t="s">
        <v>611</v>
      </c>
      <c r="C352" s="1">
        <v>396.74</v>
      </c>
      <c r="D352" s="1">
        <v>0</v>
      </c>
      <c r="E352" s="1">
        <v>0</v>
      </c>
      <c r="F352" s="1">
        <v>396.74</v>
      </c>
    </row>
    <row r="353" spans="1:7" x14ac:dyDescent="0.25">
      <c r="A353" t="s">
        <v>612</v>
      </c>
      <c r="B353" t="s">
        <v>611</v>
      </c>
      <c r="C353" s="1">
        <v>396.74</v>
      </c>
      <c r="D353" s="1">
        <v>0</v>
      </c>
      <c r="E353" s="1">
        <v>0</v>
      </c>
      <c r="F353" s="1">
        <v>396.74</v>
      </c>
    </row>
    <row r="354" spans="1:7" x14ac:dyDescent="0.25">
      <c r="A354" s="30" t="s">
        <v>613</v>
      </c>
      <c r="B354" s="30" t="s">
        <v>614</v>
      </c>
      <c r="C354" s="31">
        <v>396.74</v>
      </c>
      <c r="D354" s="31">
        <v>0</v>
      </c>
      <c r="E354" s="31">
        <v>0</v>
      </c>
      <c r="F354" s="31">
        <v>396.74</v>
      </c>
    </row>
    <row r="355" spans="1:7" x14ac:dyDescent="0.25">
      <c r="A355" t="s">
        <v>615</v>
      </c>
      <c r="B355" t="s">
        <v>616</v>
      </c>
      <c r="C355" s="1">
        <v>0</v>
      </c>
      <c r="D355" s="1">
        <v>0</v>
      </c>
      <c r="E355" s="1">
        <v>0</v>
      </c>
      <c r="F355" s="1">
        <v>0</v>
      </c>
    </row>
    <row r="356" spans="1:7" x14ac:dyDescent="0.25">
      <c r="A356" t="s">
        <v>617</v>
      </c>
      <c r="B356" t="s">
        <v>616</v>
      </c>
      <c r="C356" s="1">
        <v>0</v>
      </c>
      <c r="D356" s="1">
        <v>0</v>
      </c>
      <c r="E356" s="1">
        <v>0</v>
      </c>
      <c r="F356" s="1">
        <v>0</v>
      </c>
    </row>
    <row r="357" spans="1:7" x14ac:dyDescent="0.25">
      <c r="A357" s="30" t="s">
        <v>618</v>
      </c>
      <c r="B357" s="30" t="s">
        <v>619</v>
      </c>
      <c r="C357" s="31">
        <v>0</v>
      </c>
      <c r="D357" s="31">
        <v>0</v>
      </c>
      <c r="E357" s="31">
        <v>0</v>
      </c>
      <c r="F357" s="31">
        <v>0</v>
      </c>
    </row>
    <row r="358" spans="1:7" x14ac:dyDescent="0.25">
      <c r="A358" t="s">
        <v>620</v>
      </c>
      <c r="B358" t="s">
        <v>621</v>
      </c>
      <c r="C358" s="1">
        <v>1568688.61</v>
      </c>
      <c r="D358" s="1">
        <v>0</v>
      </c>
      <c r="E358" s="1">
        <v>114397.37</v>
      </c>
      <c r="F358" s="1">
        <v>1454291.24</v>
      </c>
    </row>
    <row r="359" spans="1:7" x14ac:dyDescent="0.25">
      <c r="A359" t="s">
        <v>622</v>
      </c>
      <c r="B359" t="s">
        <v>621</v>
      </c>
      <c r="C359" s="1">
        <v>1568688.61</v>
      </c>
      <c r="D359" s="1">
        <v>0</v>
      </c>
      <c r="E359" s="1">
        <v>114397.37</v>
      </c>
      <c r="F359" s="1">
        <v>1454291.24</v>
      </c>
    </row>
    <row r="360" spans="1:7" x14ac:dyDescent="0.25">
      <c r="A360" s="28" t="s">
        <v>623</v>
      </c>
      <c r="B360" s="28" t="s">
        <v>624</v>
      </c>
      <c r="C360" s="29">
        <v>0</v>
      </c>
      <c r="D360" s="29">
        <v>0</v>
      </c>
      <c r="E360" s="29">
        <v>0</v>
      </c>
      <c r="F360" s="29">
        <v>0</v>
      </c>
      <c r="G360" s="28"/>
    </row>
    <row r="361" spans="1:7" x14ac:dyDescent="0.25">
      <c r="A361" s="30" t="s">
        <v>625</v>
      </c>
      <c r="B361" s="30" t="s">
        <v>626</v>
      </c>
      <c r="C361" s="31">
        <v>440400.46</v>
      </c>
      <c r="D361" s="31">
        <v>0</v>
      </c>
      <c r="E361" s="31">
        <v>114397.37</v>
      </c>
      <c r="F361" s="31">
        <v>326003.09000000003</v>
      </c>
    </row>
    <row r="362" spans="1:7" x14ac:dyDescent="0.25">
      <c r="A362" s="32" t="s">
        <v>627</v>
      </c>
      <c r="B362" s="32" t="s">
        <v>628</v>
      </c>
      <c r="C362" s="33">
        <v>1128288.1499999999</v>
      </c>
      <c r="D362" s="33">
        <v>0</v>
      </c>
      <c r="E362" s="33">
        <v>0</v>
      </c>
      <c r="F362" s="33">
        <v>1128288.1499999999</v>
      </c>
    </row>
    <row r="363" spans="1:7" x14ac:dyDescent="0.25">
      <c r="A363" t="s">
        <v>629</v>
      </c>
      <c r="B363" t="s">
        <v>630</v>
      </c>
      <c r="C363" s="1">
        <v>0</v>
      </c>
      <c r="D363" s="1">
        <v>0</v>
      </c>
      <c r="E363" s="1">
        <v>0</v>
      </c>
      <c r="F363" s="1">
        <v>0</v>
      </c>
    </row>
    <row r="364" spans="1:7" x14ac:dyDescent="0.25">
      <c r="A364" t="s">
        <v>631</v>
      </c>
      <c r="B364" t="s">
        <v>630</v>
      </c>
      <c r="C364" s="1">
        <v>0</v>
      </c>
      <c r="D364" s="1">
        <v>0</v>
      </c>
      <c r="E364" s="1">
        <v>0</v>
      </c>
      <c r="F364" s="1">
        <v>0</v>
      </c>
    </row>
    <row r="365" spans="1:7" x14ac:dyDescent="0.25">
      <c r="A365" s="28" t="s">
        <v>632</v>
      </c>
      <c r="B365" s="28" t="s">
        <v>633</v>
      </c>
      <c r="C365" s="29">
        <v>0</v>
      </c>
      <c r="D365" s="29">
        <v>0</v>
      </c>
      <c r="E365" s="29">
        <v>0</v>
      </c>
      <c r="F365" s="29">
        <v>0</v>
      </c>
      <c r="G365" s="28"/>
    </row>
    <row r="366" spans="1:7" x14ac:dyDescent="0.25">
      <c r="A366" s="32" t="s">
        <v>634</v>
      </c>
      <c r="B366" s="32" t="s">
        <v>635</v>
      </c>
      <c r="C366" s="33">
        <v>0</v>
      </c>
      <c r="D366" s="33">
        <v>0</v>
      </c>
      <c r="E366" s="33">
        <v>0</v>
      </c>
      <c r="F366" s="33">
        <v>0</v>
      </c>
    </row>
    <row r="367" spans="1:7" x14ac:dyDescent="0.25">
      <c r="A367" t="s">
        <v>636</v>
      </c>
      <c r="B367" t="s">
        <v>637</v>
      </c>
      <c r="C367" s="1">
        <v>198.37</v>
      </c>
      <c r="D367" s="1">
        <v>0</v>
      </c>
      <c r="E367" s="1">
        <v>0</v>
      </c>
      <c r="F367" s="1">
        <v>198.37</v>
      </c>
    </row>
    <row r="368" spans="1:7" x14ac:dyDescent="0.25">
      <c r="A368" t="s">
        <v>638</v>
      </c>
      <c r="B368" t="s">
        <v>637</v>
      </c>
      <c r="C368" s="1">
        <v>198.37</v>
      </c>
      <c r="D368" s="1">
        <v>0</v>
      </c>
      <c r="E368" s="1">
        <v>0</v>
      </c>
      <c r="F368" s="1">
        <v>198.37</v>
      </c>
    </row>
    <row r="369" spans="1:7" x14ac:dyDescent="0.25">
      <c r="A369" s="30" t="s">
        <v>639</v>
      </c>
      <c r="B369" s="30" t="s">
        <v>640</v>
      </c>
      <c r="C369" s="31">
        <v>198.37</v>
      </c>
      <c r="D369" s="31">
        <v>0</v>
      </c>
      <c r="E369" s="31">
        <v>0</v>
      </c>
      <c r="F369" s="31">
        <v>198.37</v>
      </c>
    </row>
    <row r="370" spans="1:7" x14ac:dyDescent="0.25">
      <c r="A370" t="s">
        <v>641</v>
      </c>
      <c r="B370" t="s">
        <v>642</v>
      </c>
      <c r="C370" s="1">
        <v>1687.5</v>
      </c>
      <c r="D370" s="1">
        <v>0</v>
      </c>
      <c r="E370" s="1">
        <v>0</v>
      </c>
      <c r="F370" s="1">
        <v>1687.5</v>
      </c>
    </row>
    <row r="371" spans="1:7" x14ac:dyDescent="0.25">
      <c r="A371" t="s">
        <v>643</v>
      </c>
      <c r="B371" t="s">
        <v>642</v>
      </c>
      <c r="C371" s="1">
        <v>1687.5</v>
      </c>
      <c r="D371" s="1">
        <v>0</v>
      </c>
      <c r="E371" s="1">
        <v>0</v>
      </c>
      <c r="F371" s="1">
        <v>1687.5</v>
      </c>
    </row>
    <row r="372" spans="1:7" x14ac:dyDescent="0.25">
      <c r="A372" s="30" t="s">
        <v>644</v>
      </c>
      <c r="B372" s="30" t="s">
        <v>645</v>
      </c>
      <c r="C372" s="31">
        <v>1687.5</v>
      </c>
      <c r="D372" s="31">
        <v>0</v>
      </c>
      <c r="E372" s="31">
        <v>0</v>
      </c>
      <c r="F372" s="31">
        <v>1687.5</v>
      </c>
    </row>
    <row r="373" spans="1:7" x14ac:dyDescent="0.25">
      <c r="A373" t="s">
        <v>646</v>
      </c>
      <c r="B373" t="s">
        <v>647</v>
      </c>
      <c r="C373" s="1">
        <v>0</v>
      </c>
      <c r="D373" s="1">
        <v>0</v>
      </c>
      <c r="E373" s="1">
        <v>0</v>
      </c>
      <c r="F373" s="1">
        <v>0</v>
      </c>
    </row>
    <row r="374" spans="1:7" x14ac:dyDescent="0.25">
      <c r="A374" t="s">
        <v>648</v>
      </c>
      <c r="B374" t="s">
        <v>647</v>
      </c>
      <c r="C374" s="1">
        <v>0</v>
      </c>
      <c r="D374" s="1">
        <v>0</v>
      </c>
      <c r="E374" s="1">
        <v>0</v>
      </c>
      <c r="F374" s="1">
        <v>0</v>
      </c>
    </row>
    <row r="375" spans="1:7" x14ac:dyDescent="0.25">
      <c r="A375" s="30" t="s">
        <v>649</v>
      </c>
      <c r="B375" s="30" t="s">
        <v>650</v>
      </c>
      <c r="C375" s="31">
        <v>0</v>
      </c>
      <c r="D375" s="31">
        <v>0</v>
      </c>
      <c r="E375" s="31">
        <v>0</v>
      </c>
      <c r="F375" s="31">
        <v>0</v>
      </c>
    </row>
    <row r="376" spans="1:7" x14ac:dyDescent="0.25">
      <c r="A376" t="s">
        <v>651</v>
      </c>
      <c r="B376" t="s">
        <v>652</v>
      </c>
      <c r="C376" s="1">
        <v>0</v>
      </c>
      <c r="D376" s="1">
        <v>0</v>
      </c>
      <c r="E376" s="1">
        <v>0</v>
      </c>
      <c r="F376" s="1">
        <v>0</v>
      </c>
    </row>
    <row r="377" spans="1:7" x14ac:dyDescent="0.25">
      <c r="A377" t="s">
        <v>653</v>
      </c>
      <c r="B377" t="s">
        <v>652</v>
      </c>
      <c r="C377" s="1">
        <v>0</v>
      </c>
      <c r="D377" s="1">
        <v>0</v>
      </c>
      <c r="E377" s="1">
        <v>0</v>
      </c>
      <c r="F377" s="1">
        <v>0</v>
      </c>
    </row>
    <row r="378" spans="1:7" x14ac:dyDescent="0.25">
      <c r="A378" s="30" t="s">
        <v>654</v>
      </c>
      <c r="B378" s="30" t="s">
        <v>655</v>
      </c>
      <c r="C378" s="31">
        <v>0</v>
      </c>
      <c r="D378" s="31">
        <v>0</v>
      </c>
      <c r="E378" s="31">
        <v>0</v>
      </c>
      <c r="F378" s="31">
        <v>0</v>
      </c>
    </row>
    <row r="379" spans="1:7" x14ac:dyDescent="0.25">
      <c r="A379" t="s">
        <v>656</v>
      </c>
      <c r="B379" t="s">
        <v>657</v>
      </c>
      <c r="C379" s="1">
        <v>1788.04</v>
      </c>
      <c r="D379" s="1">
        <v>0</v>
      </c>
      <c r="E379" s="1">
        <v>0</v>
      </c>
      <c r="F379" s="1">
        <v>1788.04</v>
      </c>
    </row>
    <row r="380" spans="1:7" x14ac:dyDescent="0.25">
      <c r="A380" t="s">
        <v>658</v>
      </c>
      <c r="B380" t="s">
        <v>657</v>
      </c>
      <c r="C380" s="1">
        <v>1788.04</v>
      </c>
      <c r="D380" s="1">
        <v>0</v>
      </c>
      <c r="E380" s="1">
        <v>0</v>
      </c>
      <c r="F380" s="1">
        <v>1788.04</v>
      </c>
    </row>
    <row r="381" spans="1:7" x14ac:dyDescent="0.25">
      <c r="A381" s="30" t="s">
        <v>659</v>
      </c>
      <c r="B381" s="30" t="s">
        <v>660</v>
      </c>
      <c r="C381" s="31">
        <v>1788.04</v>
      </c>
      <c r="D381" s="31">
        <v>0</v>
      </c>
      <c r="E381" s="31">
        <v>0</v>
      </c>
      <c r="F381" s="31">
        <v>1788.04</v>
      </c>
    </row>
    <row r="382" spans="1:7" x14ac:dyDescent="0.25">
      <c r="A382" t="s">
        <v>661</v>
      </c>
      <c r="B382" t="s">
        <v>662</v>
      </c>
      <c r="C382" s="1">
        <v>0</v>
      </c>
      <c r="D382" s="1">
        <v>0</v>
      </c>
      <c r="E382" s="1">
        <v>0</v>
      </c>
      <c r="F382" s="1">
        <v>0</v>
      </c>
    </row>
    <row r="383" spans="1:7" x14ac:dyDescent="0.25">
      <c r="A383" t="s">
        <v>663</v>
      </c>
      <c r="B383" t="s">
        <v>662</v>
      </c>
      <c r="C383" s="1">
        <v>0</v>
      </c>
      <c r="D383" s="1">
        <v>0</v>
      </c>
      <c r="E383" s="1">
        <v>0</v>
      </c>
      <c r="F383" s="1">
        <v>0</v>
      </c>
    </row>
    <row r="384" spans="1:7" x14ac:dyDescent="0.25">
      <c r="A384" s="28" t="s">
        <v>664</v>
      </c>
      <c r="B384" s="28" t="s">
        <v>665</v>
      </c>
      <c r="C384" s="29">
        <v>0</v>
      </c>
      <c r="D384" s="29">
        <v>0</v>
      </c>
      <c r="E384" s="29">
        <v>0</v>
      </c>
      <c r="F384" s="29">
        <v>0</v>
      </c>
      <c r="G384" s="28"/>
    </row>
    <row r="385" spans="1:6" x14ac:dyDescent="0.25">
      <c r="A385" s="30" t="s">
        <v>666</v>
      </c>
      <c r="B385" s="30" t="s">
        <v>667</v>
      </c>
      <c r="C385" s="31">
        <v>0</v>
      </c>
      <c r="D385" s="31">
        <v>0</v>
      </c>
      <c r="E385" s="31">
        <v>0</v>
      </c>
      <c r="F385" s="31">
        <v>0</v>
      </c>
    </row>
    <row r="386" spans="1:6" x14ac:dyDescent="0.25">
      <c r="A386" t="s">
        <v>668</v>
      </c>
      <c r="B386" t="s">
        <v>669</v>
      </c>
      <c r="C386" s="1">
        <v>0</v>
      </c>
      <c r="D386" s="1">
        <v>0</v>
      </c>
      <c r="E386" s="1">
        <v>0</v>
      </c>
      <c r="F386" s="1">
        <v>0</v>
      </c>
    </row>
    <row r="387" spans="1:6" x14ac:dyDescent="0.25">
      <c r="A387" t="s">
        <v>670</v>
      </c>
      <c r="B387" t="s">
        <v>671</v>
      </c>
      <c r="C387" s="1">
        <v>7144.02</v>
      </c>
      <c r="D387" s="1">
        <v>793.48</v>
      </c>
      <c r="E387" s="1">
        <v>991.85</v>
      </c>
      <c r="F387" s="1">
        <v>6945.65</v>
      </c>
    </row>
    <row r="388" spans="1:6" x14ac:dyDescent="0.25">
      <c r="A388" t="s">
        <v>672</v>
      </c>
      <c r="B388" t="s">
        <v>671</v>
      </c>
      <c r="C388" s="1">
        <v>7144.02</v>
      </c>
      <c r="D388" s="1">
        <v>793.48</v>
      </c>
      <c r="E388" s="1">
        <v>991.85</v>
      </c>
      <c r="F388" s="1">
        <v>6945.65</v>
      </c>
    </row>
    <row r="389" spans="1:6" x14ac:dyDescent="0.25">
      <c r="A389" s="30" t="s">
        <v>673</v>
      </c>
      <c r="B389" s="30" t="s">
        <v>674</v>
      </c>
      <c r="C389" s="31">
        <v>7144.02</v>
      </c>
      <c r="D389" s="31">
        <v>793.48</v>
      </c>
      <c r="E389" s="31">
        <v>991.85</v>
      </c>
      <c r="F389" s="31">
        <v>6945.65</v>
      </c>
    </row>
    <row r="390" spans="1:6" x14ac:dyDescent="0.25">
      <c r="A390" t="s">
        <v>675</v>
      </c>
      <c r="B390" t="s">
        <v>676</v>
      </c>
      <c r="C390" s="1">
        <v>4750</v>
      </c>
      <c r="D390" s="1">
        <v>0</v>
      </c>
      <c r="E390" s="1">
        <v>0</v>
      </c>
      <c r="F390" s="1">
        <v>4750</v>
      </c>
    </row>
    <row r="391" spans="1:6" x14ac:dyDescent="0.25">
      <c r="A391" t="s">
        <v>677</v>
      </c>
      <c r="B391" t="s">
        <v>676</v>
      </c>
      <c r="C391" s="1">
        <v>4750</v>
      </c>
      <c r="D391" s="1">
        <v>0</v>
      </c>
      <c r="E391" s="1">
        <v>0</v>
      </c>
      <c r="F391" s="1">
        <v>4750</v>
      </c>
    </row>
    <row r="392" spans="1:6" x14ac:dyDescent="0.25">
      <c r="A392" s="30" t="s">
        <v>678</v>
      </c>
      <c r="B392" s="30" t="s">
        <v>679</v>
      </c>
      <c r="C392" s="31">
        <v>4750</v>
      </c>
      <c r="D392" s="31">
        <v>0</v>
      </c>
      <c r="E392" s="31">
        <v>0</v>
      </c>
      <c r="F392" s="31">
        <v>4750</v>
      </c>
    </row>
    <row r="393" spans="1:6" x14ac:dyDescent="0.25">
      <c r="A393" t="s">
        <v>680</v>
      </c>
      <c r="B393" t="s">
        <v>681</v>
      </c>
      <c r="C393" s="1">
        <v>0</v>
      </c>
      <c r="D393" s="1">
        <v>0</v>
      </c>
      <c r="E393" s="1">
        <v>0</v>
      </c>
      <c r="F393" s="1">
        <v>0</v>
      </c>
    </row>
    <row r="394" spans="1:6" x14ac:dyDescent="0.25">
      <c r="A394" t="s">
        <v>682</v>
      </c>
      <c r="B394" t="s">
        <v>681</v>
      </c>
      <c r="C394" s="1">
        <v>0</v>
      </c>
      <c r="D394" s="1">
        <v>0</v>
      </c>
      <c r="E394" s="1">
        <v>0</v>
      </c>
      <c r="F394" s="1">
        <v>0</v>
      </c>
    </row>
    <row r="395" spans="1:6" x14ac:dyDescent="0.25">
      <c r="A395" s="30" t="s">
        <v>683</v>
      </c>
      <c r="B395" s="30" t="s">
        <v>684</v>
      </c>
      <c r="C395" s="31">
        <v>0</v>
      </c>
      <c r="D395" s="31">
        <v>0</v>
      </c>
      <c r="E395" s="31">
        <v>0</v>
      </c>
      <c r="F395" s="31">
        <v>0</v>
      </c>
    </row>
    <row r="396" spans="1:6" x14ac:dyDescent="0.25">
      <c r="A396" t="s">
        <v>685</v>
      </c>
      <c r="B396" t="s">
        <v>686</v>
      </c>
      <c r="C396" s="1">
        <v>994.56</v>
      </c>
      <c r="D396" s="1">
        <v>0</v>
      </c>
      <c r="E396" s="1">
        <v>0</v>
      </c>
      <c r="F396" s="1">
        <v>994.56</v>
      </c>
    </row>
    <row r="397" spans="1:6" x14ac:dyDescent="0.25">
      <c r="A397" t="s">
        <v>687</v>
      </c>
      <c r="B397" t="s">
        <v>686</v>
      </c>
      <c r="C397" s="1">
        <v>994.56</v>
      </c>
      <c r="D397" s="1">
        <v>0</v>
      </c>
      <c r="E397" s="1">
        <v>0</v>
      </c>
      <c r="F397" s="1">
        <v>994.56</v>
      </c>
    </row>
    <row r="398" spans="1:6" x14ac:dyDescent="0.25">
      <c r="A398" s="30" t="s">
        <v>688</v>
      </c>
      <c r="B398" s="30" t="s">
        <v>689</v>
      </c>
      <c r="C398" s="31">
        <v>994.56</v>
      </c>
      <c r="D398" s="31">
        <v>0</v>
      </c>
      <c r="E398" s="31">
        <v>0</v>
      </c>
      <c r="F398" s="31">
        <v>994.56</v>
      </c>
    </row>
    <row r="399" spans="1:6" x14ac:dyDescent="0.25">
      <c r="A399" t="s">
        <v>690</v>
      </c>
      <c r="B399" t="s">
        <v>691</v>
      </c>
      <c r="C399" s="1">
        <v>11131030.08</v>
      </c>
      <c r="D399" s="1">
        <v>0</v>
      </c>
      <c r="E399" s="1">
        <v>28698.37</v>
      </c>
      <c r="F399" s="1">
        <v>11102331.710000001</v>
      </c>
    </row>
    <row r="400" spans="1:6" x14ac:dyDescent="0.25">
      <c r="A400" t="s">
        <v>692</v>
      </c>
      <c r="B400" t="s">
        <v>691</v>
      </c>
      <c r="C400" s="1">
        <v>11131030.08</v>
      </c>
      <c r="D400" s="1">
        <v>0</v>
      </c>
      <c r="E400" s="1">
        <v>28698.37</v>
      </c>
      <c r="F400" s="1">
        <v>11102331.710000001</v>
      </c>
    </row>
    <row r="401" spans="1:7" x14ac:dyDescent="0.25">
      <c r="A401" s="28" t="s">
        <v>693</v>
      </c>
      <c r="B401" s="28" t="s">
        <v>694</v>
      </c>
      <c r="C401" s="29">
        <v>0</v>
      </c>
      <c r="D401" s="29">
        <v>0</v>
      </c>
      <c r="E401" s="29">
        <v>0</v>
      </c>
      <c r="F401" s="29">
        <v>0</v>
      </c>
      <c r="G401" s="28"/>
    </row>
    <row r="402" spans="1:7" x14ac:dyDescent="0.25">
      <c r="A402" s="30" t="s">
        <v>695</v>
      </c>
      <c r="B402" s="30" t="s">
        <v>696</v>
      </c>
      <c r="C402" s="31">
        <v>9971873.9900000002</v>
      </c>
      <c r="D402" s="31">
        <v>0</v>
      </c>
      <c r="E402" s="31">
        <v>28698.37</v>
      </c>
      <c r="F402" s="31">
        <v>9943175.6199999992</v>
      </c>
    </row>
    <row r="403" spans="1:7" x14ac:dyDescent="0.25">
      <c r="A403" s="32" t="s">
        <v>697</v>
      </c>
      <c r="B403" s="32" t="s">
        <v>698</v>
      </c>
      <c r="C403" s="33">
        <v>0</v>
      </c>
      <c r="D403" s="33">
        <v>0</v>
      </c>
      <c r="E403" s="33">
        <v>0</v>
      </c>
      <c r="F403" s="33">
        <v>0</v>
      </c>
    </row>
    <row r="404" spans="1:7" x14ac:dyDescent="0.25">
      <c r="A404" s="34" t="s">
        <v>699</v>
      </c>
      <c r="B404" s="34" t="s">
        <v>700</v>
      </c>
      <c r="C404" s="35">
        <v>1159156.0900000001</v>
      </c>
      <c r="D404" s="35">
        <v>0</v>
      </c>
      <c r="E404" s="35">
        <v>0</v>
      </c>
      <c r="F404" s="35">
        <v>1159156.0900000001</v>
      </c>
    </row>
    <row r="405" spans="1:7" x14ac:dyDescent="0.25">
      <c r="A405" t="s">
        <v>701</v>
      </c>
      <c r="B405" t="s">
        <v>702</v>
      </c>
      <c r="C405" s="1">
        <v>0</v>
      </c>
      <c r="D405" s="1">
        <v>0</v>
      </c>
      <c r="E405" s="1">
        <v>0</v>
      </c>
      <c r="F405" s="1">
        <v>0</v>
      </c>
    </row>
    <row r="406" spans="1:7" x14ac:dyDescent="0.25">
      <c r="A406" t="s">
        <v>703</v>
      </c>
      <c r="B406" t="s">
        <v>702</v>
      </c>
      <c r="C406" s="1">
        <v>0</v>
      </c>
      <c r="D406" s="1">
        <v>0</v>
      </c>
      <c r="E406" s="1">
        <v>0</v>
      </c>
      <c r="F406" s="1">
        <v>0</v>
      </c>
    </row>
    <row r="407" spans="1:7" x14ac:dyDescent="0.25">
      <c r="A407" s="30" t="s">
        <v>704</v>
      </c>
      <c r="B407" s="30" t="s">
        <v>705</v>
      </c>
      <c r="C407" s="31">
        <v>0</v>
      </c>
      <c r="D407" s="31">
        <v>0</v>
      </c>
      <c r="E407" s="31">
        <v>0</v>
      </c>
      <c r="F407" s="31">
        <v>0</v>
      </c>
    </row>
    <row r="408" spans="1:7" x14ac:dyDescent="0.25">
      <c r="A408" t="s">
        <v>706</v>
      </c>
      <c r="B408" t="s">
        <v>707</v>
      </c>
      <c r="C408" s="1">
        <v>38000</v>
      </c>
      <c r="D408" s="1">
        <v>0</v>
      </c>
      <c r="E408" s="1">
        <v>0</v>
      </c>
      <c r="F408" s="1">
        <v>38000</v>
      </c>
    </row>
    <row r="409" spans="1:7" x14ac:dyDescent="0.25">
      <c r="A409" t="s">
        <v>708</v>
      </c>
      <c r="B409" t="s">
        <v>707</v>
      </c>
      <c r="C409" s="1">
        <v>38000</v>
      </c>
      <c r="D409" s="1">
        <v>0</v>
      </c>
      <c r="E409" s="1">
        <v>0</v>
      </c>
      <c r="F409" s="1">
        <v>38000</v>
      </c>
    </row>
    <row r="410" spans="1:7" x14ac:dyDescent="0.25">
      <c r="A410" s="28" t="s">
        <v>709</v>
      </c>
      <c r="B410" s="28" t="s">
        <v>710</v>
      </c>
      <c r="C410" s="29">
        <v>0</v>
      </c>
      <c r="D410" s="29">
        <v>0</v>
      </c>
      <c r="E410" s="29">
        <v>0</v>
      </c>
      <c r="F410" s="29">
        <v>0</v>
      </c>
      <c r="G410" s="28"/>
    </row>
    <row r="411" spans="1:7" x14ac:dyDescent="0.25">
      <c r="A411" s="30" t="s">
        <v>711</v>
      </c>
      <c r="B411" s="30" t="s">
        <v>712</v>
      </c>
      <c r="C411" s="31">
        <v>38000</v>
      </c>
      <c r="D411" s="31">
        <v>0</v>
      </c>
      <c r="E411" s="31">
        <v>0</v>
      </c>
      <c r="F411" s="31">
        <v>38000</v>
      </c>
    </row>
    <row r="412" spans="1:7" x14ac:dyDescent="0.25">
      <c r="A412" t="s">
        <v>713</v>
      </c>
      <c r="B412" t="s">
        <v>714</v>
      </c>
      <c r="C412" s="1">
        <v>1563123.04</v>
      </c>
      <c r="D412" s="1">
        <v>71355</v>
      </c>
      <c r="E412" s="1">
        <v>1071981.8899999999</v>
      </c>
      <c r="F412" s="1">
        <v>562496.15</v>
      </c>
    </row>
    <row r="413" spans="1:7" x14ac:dyDescent="0.25">
      <c r="A413" t="s">
        <v>715</v>
      </c>
      <c r="B413" t="s">
        <v>714</v>
      </c>
      <c r="C413" s="1">
        <v>1563123.04</v>
      </c>
      <c r="D413" s="1">
        <v>71355</v>
      </c>
      <c r="E413" s="1">
        <v>1071981.8899999999</v>
      </c>
      <c r="F413" s="1">
        <v>562496.15</v>
      </c>
    </row>
    <row r="414" spans="1:7" x14ac:dyDescent="0.25">
      <c r="A414" t="s">
        <v>716</v>
      </c>
      <c r="B414" t="s">
        <v>714</v>
      </c>
      <c r="C414" s="1">
        <v>1563123.04</v>
      </c>
      <c r="D414" s="1">
        <v>71355</v>
      </c>
      <c r="E414" s="1">
        <v>1071981.8899999999</v>
      </c>
      <c r="F414" s="1">
        <v>562496.15</v>
      </c>
    </row>
    <row r="415" spans="1:7" x14ac:dyDescent="0.25">
      <c r="A415" t="s">
        <v>717</v>
      </c>
      <c r="B415" t="s">
        <v>714</v>
      </c>
      <c r="C415" s="1">
        <v>1563123.04</v>
      </c>
      <c r="D415" s="1">
        <v>71355</v>
      </c>
      <c r="E415" s="1">
        <v>1071981.8899999999</v>
      </c>
      <c r="F415" s="1">
        <v>562496.15</v>
      </c>
    </row>
    <row r="416" spans="1:7" x14ac:dyDescent="0.25">
      <c r="A416" s="38" t="s">
        <v>718</v>
      </c>
      <c r="B416" s="38" t="s">
        <v>719</v>
      </c>
      <c r="C416" s="39">
        <v>82401.789999999994</v>
      </c>
      <c r="D416" s="39">
        <v>10855</v>
      </c>
      <c r="E416" s="39">
        <v>101501.92</v>
      </c>
      <c r="F416" s="39">
        <v>-8245.1299999999992</v>
      </c>
    </row>
    <row r="417" spans="1:6" x14ac:dyDescent="0.25">
      <c r="A417" s="40" t="s">
        <v>720</v>
      </c>
      <c r="B417" s="40" t="s">
        <v>721</v>
      </c>
      <c r="C417" s="41">
        <v>130465</v>
      </c>
      <c r="D417" s="41">
        <v>0</v>
      </c>
      <c r="E417" s="41">
        <v>97800</v>
      </c>
      <c r="F417" s="41">
        <v>32665</v>
      </c>
    </row>
    <row r="418" spans="1:6" x14ac:dyDescent="0.25">
      <c r="A418" s="42" t="s">
        <v>722</v>
      </c>
      <c r="B418" s="42" t="s">
        <v>723</v>
      </c>
      <c r="C418" s="43">
        <v>1350256.25</v>
      </c>
      <c r="D418" s="43">
        <v>60500</v>
      </c>
      <c r="E418" s="43">
        <v>872679.97</v>
      </c>
      <c r="F418" s="43">
        <v>538076.28</v>
      </c>
    </row>
    <row r="419" spans="1:6" x14ac:dyDescent="0.25">
      <c r="A419" t="s">
        <v>724</v>
      </c>
      <c r="B419" t="s">
        <v>725</v>
      </c>
      <c r="C419" s="1">
        <v>4488307.71</v>
      </c>
      <c r="D419" s="1">
        <v>0</v>
      </c>
      <c r="E419" s="1">
        <v>0</v>
      </c>
      <c r="F419" s="1">
        <v>4488307.71</v>
      </c>
    </row>
    <row r="420" spans="1:6" x14ac:dyDescent="0.25">
      <c r="A420" t="s">
        <v>726</v>
      </c>
      <c r="B420" t="s">
        <v>727</v>
      </c>
      <c r="C420" s="1">
        <v>4488307.71</v>
      </c>
      <c r="D420" s="1">
        <v>0</v>
      </c>
      <c r="E420" s="1">
        <v>0</v>
      </c>
      <c r="F420" s="1">
        <v>4488307.71</v>
      </c>
    </row>
    <row r="421" spans="1:6" x14ac:dyDescent="0.25">
      <c r="A421" t="s">
        <v>728</v>
      </c>
      <c r="B421" t="s">
        <v>727</v>
      </c>
      <c r="C421" s="1">
        <v>4488307.71</v>
      </c>
      <c r="D421" s="1">
        <v>0</v>
      </c>
      <c r="E421" s="1">
        <v>0</v>
      </c>
      <c r="F421" s="1">
        <v>4488307.71</v>
      </c>
    </row>
    <row r="422" spans="1:6" x14ac:dyDescent="0.25">
      <c r="A422" t="s">
        <v>729</v>
      </c>
      <c r="B422" t="s">
        <v>730</v>
      </c>
      <c r="C422" s="1">
        <v>3703607.71</v>
      </c>
      <c r="D422" s="1">
        <v>0</v>
      </c>
      <c r="E422" s="1">
        <v>0</v>
      </c>
      <c r="F422" s="1">
        <v>3703607.71</v>
      </c>
    </row>
    <row r="423" spans="1:6" x14ac:dyDescent="0.25">
      <c r="A423" t="s">
        <v>731</v>
      </c>
      <c r="B423" t="s">
        <v>730</v>
      </c>
      <c r="C423" s="1">
        <v>3703607.71</v>
      </c>
      <c r="D423" s="1">
        <v>0</v>
      </c>
      <c r="E423" s="1">
        <v>0</v>
      </c>
      <c r="F423" s="1">
        <v>3703607.71</v>
      </c>
    </row>
    <row r="424" spans="1:6" x14ac:dyDescent="0.25">
      <c r="A424" s="14" t="s">
        <v>732</v>
      </c>
      <c r="B424" s="14" t="s">
        <v>733</v>
      </c>
      <c r="C424" s="15">
        <v>3703607.71</v>
      </c>
      <c r="D424" s="15">
        <v>0</v>
      </c>
      <c r="E424" s="15">
        <v>0</v>
      </c>
      <c r="F424" s="15">
        <v>3703607.71</v>
      </c>
    </row>
    <row r="425" spans="1:6" x14ac:dyDescent="0.25">
      <c r="A425" t="s">
        <v>734</v>
      </c>
      <c r="B425" t="s">
        <v>735</v>
      </c>
      <c r="C425" s="1">
        <v>184700</v>
      </c>
      <c r="D425" s="1">
        <v>0</v>
      </c>
      <c r="E425" s="1">
        <v>0</v>
      </c>
      <c r="F425" s="1">
        <v>184700</v>
      </c>
    </row>
    <row r="426" spans="1:6" x14ac:dyDescent="0.25">
      <c r="A426" t="s">
        <v>736</v>
      </c>
      <c r="B426" t="s">
        <v>735</v>
      </c>
      <c r="C426" s="1">
        <v>184700</v>
      </c>
      <c r="D426" s="1">
        <v>0</v>
      </c>
      <c r="E426" s="1">
        <v>0</v>
      </c>
      <c r="F426" s="1">
        <v>184700</v>
      </c>
    </row>
    <row r="427" spans="1:6" x14ac:dyDescent="0.25">
      <c r="A427" t="s">
        <v>737</v>
      </c>
      <c r="B427" t="s">
        <v>735</v>
      </c>
      <c r="C427" s="1">
        <v>184700</v>
      </c>
      <c r="D427" s="1">
        <v>0</v>
      </c>
      <c r="E427" s="1">
        <v>0</v>
      </c>
      <c r="F427" s="1">
        <v>184700</v>
      </c>
    </row>
    <row r="428" spans="1:6" x14ac:dyDescent="0.25">
      <c r="A428" t="s">
        <v>738</v>
      </c>
      <c r="B428" t="s">
        <v>739</v>
      </c>
      <c r="C428" s="1">
        <v>600000</v>
      </c>
      <c r="D428" s="1">
        <v>0</v>
      </c>
      <c r="E428" s="1">
        <v>0</v>
      </c>
      <c r="F428" s="1">
        <v>600000</v>
      </c>
    </row>
    <row r="429" spans="1:6" x14ac:dyDescent="0.25">
      <c r="A429" t="s">
        <v>740</v>
      </c>
      <c r="B429" t="s">
        <v>739</v>
      </c>
      <c r="C429" s="1">
        <v>600000</v>
      </c>
      <c r="D429" s="1">
        <v>0</v>
      </c>
      <c r="E429" s="1">
        <v>0</v>
      </c>
      <c r="F429" s="1">
        <v>600000</v>
      </c>
    </row>
    <row r="430" spans="1:6" x14ac:dyDescent="0.25">
      <c r="A430" s="14" t="s">
        <v>741</v>
      </c>
      <c r="B430" s="14" t="s">
        <v>742</v>
      </c>
      <c r="C430" s="15">
        <v>600000</v>
      </c>
      <c r="D430" s="15">
        <v>0</v>
      </c>
      <c r="E430" s="15">
        <v>0</v>
      </c>
      <c r="F430" s="15">
        <v>600000</v>
      </c>
    </row>
    <row r="431" spans="1:6" x14ac:dyDescent="0.25">
      <c r="A431" t="s">
        <v>743</v>
      </c>
      <c r="B431" t="s">
        <v>744</v>
      </c>
      <c r="C431" s="1">
        <v>31759374.949999999</v>
      </c>
      <c r="D431" s="1">
        <v>9493490.5500000007</v>
      </c>
      <c r="E431" s="1">
        <v>40118825.280000001</v>
      </c>
      <c r="F431" s="1">
        <v>1134040.22</v>
      </c>
    </row>
    <row r="432" spans="1:6" x14ac:dyDescent="0.25">
      <c r="A432" t="s">
        <v>745</v>
      </c>
      <c r="B432" t="s">
        <v>746</v>
      </c>
      <c r="C432" s="1">
        <v>31759374.949999999</v>
      </c>
      <c r="D432" s="1">
        <v>9493490.5500000007</v>
      </c>
      <c r="E432" s="1">
        <v>40118825.280000001</v>
      </c>
      <c r="F432" s="1">
        <v>1134040.22</v>
      </c>
    </row>
    <row r="433" spans="1:6" x14ac:dyDescent="0.25">
      <c r="A433" t="s">
        <v>747</v>
      </c>
      <c r="B433" t="s">
        <v>748</v>
      </c>
      <c r="C433" s="1">
        <v>31759374.949999999</v>
      </c>
      <c r="D433" s="1">
        <v>9493490.5500000007</v>
      </c>
      <c r="E433" s="1">
        <v>40118825.280000001</v>
      </c>
      <c r="F433" s="1">
        <v>1134040.22</v>
      </c>
    </row>
    <row r="434" spans="1:6" x14ac:dyDescent="0.25">
      <c r="A434" t="s">
        <v>749</v>
      </c>
      <c r="B434" t="s">
        <v>748</v>
      </c>
      <c r="C434" s="1">
        <v>31759374.949999999</v>
      </c>
      <c r="D434" s="1">
        <v>9493490.5500000007</v>
      </c>
      <c r="E434" s="1">
        <v>40118825.280000001</v>
      </c>
      <c r="F434" s="1">
        <v>1134040.22</v>
      </c>
    </row>
    <row r="435" spans="1:6" x14ac:dyDescent="0.25">
      <c r="A435" t="s">
        <v>750</v>
      </c>
      <c r="B435" t="s">
        <v>748</v>
      </c>
      <c r="C435" s="1">
        <v>31759374.949999999</v>
      </c>
      <c r="D435" s="1">
        <v>9493490.5500000007</v>
      </c>
      <c r="E435" s="1">
        <v>40118825.280000001</v>
      </c>
      <c r="F435" s="1">
        <v>1134040.22</v>
      </c>
    </row>
    <row r="436" spans="1:6" x14ac:dyDescent="0.25">
      <c r="A436" t="s">
        <v>751</v>
      </c>
      <c r="B436" t="s">
        <v>748</v>
      </c>
      <c r="C436" s="1">
        <v>31759374.949999999</v>
      </c>
      <c r="D436" s="1">
        <v>9493490.5500000007</v>
      </c>
      <c r="E436" s="1">
        <v>40118825.280000001</v>
      </c>
      <c r="F436" s="1">
        <v>1134040.22</v>
      </c>
    </row>
    <row r="437" spans="1:6" x14ac:dyDescent="0.25">
      <c r="A437" s="22" t="s">
        <v>752</v>
      </c>
      <c r="B437" s="22" t="s">
        <v>753</v>
      </c>
      <c r="C437" s="23">
        <v>31759374.949999999</v>
      </c>
      <c r="D437" s="23">
        <v>9493490.5500000007</v>
      </c>
      <c r="E437" s="23">
        <v>40118825.280000001</v>
      </c>
      <c r="F437" s="23">
        <v>1134040.22</v>
      </c>
    </row>
    <row r="438" spans="1:6" x14ac:dyDescent="0.25">
      <c r="A438" t="s">
        <v>754</v>
      </c>
      <c r="B438" t="s">
        <v>755</v>
      </c>
      <c r="C438" s="1">
        <v>0</v>
      </c>
      <c r="D438" s="1">
        <v>0</v>
      </c>
      <c r="E438" s="1">
        <v>0</v>
      </c>
      <c r="F438" s="1">
        <v>0</v>
      </c>
    </row>
    <row r="439" spans="1:6" x14ac:dyDescent="0.25">
      <c r="A439" t="s">
        <v>756</v>
      </c>
      <c r="B439" t="s">
        <v>755</v>
      </c>
      <c r="C439" s="1">
        <v>0</v>
      </c>
      <c r="D439" s="1">
        <v>0</v>
      </c>
      <c r="E439" s="1">
        <v>0</v>
      </c>
      <c r="F439" s="1">
        <v>0</v>
      </c>
    </row>
    <row r="440" spans="1:6" x14ac:dyDescent="0.25">
      <c r="A440" t="s">
        <v>757</v>
      </c>
      <c r="B440" t="s">
        <v>755</v>
      </c>
      <c r="C440" s="1">
        <v>0</v>
      </c>
      <c r="D440" s="1">
        <v>0</v>
      </c>
      <c r="E440" s="1">
        <v>0</v>
      </c>
      <c r="F440" s="1">
        <v>0</v>
      </c>
    </row>
    <row r="441" spans="1:6" x14ac:dyDescent="0.25">
      <c r="A441" t="s">
        <v>758</v>
      </c>
      <c r="B441" t="s">
        <v>755</v>
      </c>
      <c r="C441" s="1">
        <v>0</v>
      </c>
      <c r="D441" s="1">
        <v>0</v>
      </c>
      <c r="E441" s="1">
        <v>0</v>
      </c>
      <c r="F441" s="1">
        <v>0</v>
      </c>
    </row>
    <row r="442" spans="1:6" x14ac:dyDescent="0.25">
      <c r="A442" s="24" t="s">
        <v>759</v>
      </c>
      <c r="B442" s="24" t="s">
        <v>760</v>
      </c>
      <c r="C442" s="25">
        <v>0</v>
      </c>
      <c r="D442" s="25">
        <v>0</v>
      </c>
      <c r="E442" s="25">
        <v>0</v>
      </c>
      <c r="F442" s="25">
        <v>0</v>
      </c>
    </row>
    <row r="443" spans="1:6" x14ac:dyDescent="0.25">
      <c r="A443" s="26" t="s">
        <v>761</v>
      </c>
      <c r="B443" s="26" t="s">
        <v>762</v>
      </c>
      <c r="C443" s="27">
        <v>0</v>
      </c>
      <c r="D443" s="27">
        <v>0</v>
      </c>
      <c r="E443" s="27">
        <v>0</v>
      </c>
      <c r="F443" s="27">
        <v>0</v>
      </c>
    </row>
    <row r="444" spans="1:6" x14ac:dyDescent="0.25">
      <c r="A444" t="s">
        <v>763</v>
      </c>
      <c r="B444" t="s">
        <v>764</v>
      </c>
      <c r="C444" s="1">
        <v>91830931.049999997</v>
      </c>
      <c r="D444" s="1">
        <v>0</v>
      </c>
      <c r="E444" s="1">
        <v>95301783.939999998</v>
      </c>
      <c r="F444" s="1">
        <v>-3470852.89</v>
      </c>
    </row>
    <row r="445" spans="1:6" x14ac:dyDescent="0.25">
      <c r="A445" t="s">
        <v>765</v>
      </c>
      <c r="B445" t="s">
        <v>766</v>
      </c>
      <c r="C445" s="1">
        <v>91830931.049999997</v>
      </c>
      <c r="D445" s="1">
        <v>0</v>
      </c>
      <c r="E445" s="1">
        <v>95301783.939999998</v>
      </c>
      <c r="F445" s="1">
        <v>-3470852.89</v>
      </c>
    </row>
    <row r="446" spans="1:6" x14ac:dyDescent="0.25">
      <c r="A446" t="s">
        <v>767</v>
      </c>
      <c r="B446" t="s">
        <v>768</v>
      </c>
      <c r="C446" s="1">
        <v>44494149.659999996</v>
      </c>
      <c r="D446" s="1">
        <v>0</v>
      </c>
      <c r="E446" s="1">
        <v>44494149.659999996</v>
      </c>
      <c r="F446" s="1">
        <v>0</v>
      </c>
    </row>
    <row r="447" spans="1:6" x14ac:dyDescent="0.25">
      <c r="A447" t="s">
        <v>769</v>
      </c>
      <c r="B447" t="s">
        <v>768</v>
      </c>
      <c r="C447" s="1">
        <v>44494149.659999996</v>
      </c>
      <c r="D447" s="1">
        <v>0</v>
      </c>
      <c r="E447" s="1">
        <v>44494149.659999996</v>
      </c>
      <c r="F447" s="1">
        <v>0</v>
      </c>
    </row>
    <row r="448" spans="1:6" x14ac:dyDescent="0.25">
      <c r="A448" t="s">
        <v>770</v>
      </c>
      <c r="B448" t="s">
        <v>768</v>
      </c>
      <c r="C448" s="1">
        <v>0</v>
      </c>
      <c r="D448" s="1">
        <v>0</v>
      </c>
      <c r="E448" s="1">
        <v>0</v>
      </c>
      <c r="F448" s="1">
        <v>0</v>
      </c>
    </row>
    <row r="449" spans="1:6" x14ac:dyDescent="0.25">
      <c r="A449" t="s">
        <v>771</v>
      </c>
      <c r="B449" t="s">
        <v>768</v>
      </c>
      <c r="C449" s="1">
        <v>0</v>
      </c>
      <c r="D449" s="1">
        <v>0</v>
      </c>
      <c r="E449" s="1">
        <v>0</v>
      </c>
      <c r="F449" s="1">
        <v>0</v>
      </c>
    </row>
    <row r="450" spans="1:6" x14ac:dyDescent="0.25">
      <c r="A450" t="s">
        <v>772</v>
      </c>
      <c r="B450" t="s">
        <v>773</v>
      </c>
      <c r="C450" s="1">
        <v>0</v>
      </c>
      <c r="D450" s="1">
        <v>0</v>
      </c>
      <c r="E450" s="1">
        <v>0</v>
      </c>
      <c r="F450" s="1">
        <v>0</v>
      </c>
    </row>
    <row r="451" spans="1:6" x14ac:dyDescent="0.25">
      <c r="A451" t="s">
        <v>774</v>
      </c>
      <c r="B451" t="s">
        <v>775</v>
      </c>
      <c r="C451" s="1">
        <v>44494149.659999996</v>
      </c>
      <c r="D451" s="1">
        <v>0</v>
      </c>
      <c r="E451" s="1">
        <v>44494149.659999996</v>
      </c>
      <c r="F451" s="1">
        <v>0</v>
      </c>
    </row>
    <row r="452" spans="1:6" x14ac:dyDescent="0.25">
      <c r="A452" t="s">
        <v>776</v>
      </c>
      <c r="B452" t="s">
        <v>775</v>
      </c>
      <c r="C452" s="1">
        <v>44494149.659999996</v>
      </c>
      <c r="D452" s="1">
        <v>0</v>
      </c>
      <c r="E452" s="1">
        <v>44494149.659999996</v>
      </c>
      <c r="F452" s="1">
        <v>0</v>
      </c>
    </row>
    <row r="453" spans="1:6" x14ac:dyDescent="0.25">
      <c r="A453" t="s">
        <v>777</v>
      </c>
      <c r="B453" t="s">
        <v>775</v>
      </c>
      <c r="C453" s="1">
        <v>44494149.659999996</v>
      </c>
      <c r="D453" s="1">
        <v>0</v>
      </c>
      <c r="E453" s="1">
        <v>44494149.659999996</v>
      </c>
      <c r="F453" s="1">
        <v>0</v>
      </c>
    </row>
    <row r="454" spans="1:6" x14ac:dyDescent="0.25">
      <c r="A454" t="s">
        <v>778</v>
      </c>
      <c r="B454" t="s">
        <v>779</v>
      </c>
      <c r="C454" s="1">
        <v>40200000</v>
      </c>
      <c r="D454" s="1">
        <v>0</v>
      </c>
      <c r="E454" s="1">
        <v>39238577.939999998</v>
      </c>
      <c r="F454" s="1">
        <v>961422.06</v>
      </c>
    </row>
    <row r="455" spans="1:6" x14ac:dyDescent="0.25">
      <c r="A455" t="s">
        <v>780</v>
      </c>
      <c r="B455" t="s">
        <v>779</v>
      </c>
      <c r="C455" s="1">
        <v>40200000</v>
      </c>
      <c r="D455" s="1">
        <v>0</v>
      </c>
      <c r="E455" s="1">
        <v>39238577.939999998</v>
      </c>
      <c r="F455" s="1">
        <v>961422.06</v>
      </c>
    </row>
    <row r="456" spans="1:6" x14ac:dyDescent="0.25">
      <c r="A456" t="s">
        <v>781</v>
      </c>
      <c r="B456" t="s">
        <v>782</v>
      </c>
      <c r="C456" s="1">
        <v>0</v>
      </c>
      <c r="D456" s="1">
        <v>0</v>
      </c>
      <c r="E456" s="1">
        <v>0</v>
      </c>
      <c r="F456" s="1">
        <v>0</v>
      </c>
    </row>
    <row r="457" spans="1:6" x14ac:dyDescent="0.25">
      <c r="A457" t="s">
        <v>783</v>
      </c>
      <c r="B457" t="s">
        <v>782</v>
      </c>
      <c r="C457" s="1">
        <v>0</v>
      </c>
      <c r="D457" s="1">
        <v>0</v>
      </c>
      <c r="E457" s="1">
        <v>0</v>
      </c>
      <c r="F457" s="1">
        <v>0</v>
      </c>
    </row>
    <row r="458" spans="1:6" x14ac:dyDescent="0.25">
      <c r="A458" t="s">
        <v>784</v>
      </c>
      <c r="B458" t="s">
        <v>785</v>
      </c>
      <c r="C458" s="1">
        <v>0</v>
      </c>
      <c r="D458" s="1">
        <v>0</v>
      </c>
      <c r="E458" s="1">
        <v>0</v>
      </c>
      <c r="F458" s="1">
        <v>0</v>
      </c>
    </row>
    <row r="459" spans="1:6" x14ac:dyDescent="0.25">
      <c r="A459" t="s">
        <v>786</v>
      </c>
      <c r="B459" t="s">
        <v>787</v>
      </c>
      <c r="C459" s="1">
        <v>40200000</v>
      </c>
      <c r="D459" s="1">
        <v>0</v>
      </c>
      <c r="E459" s="1">
        <v>39238577.939999998</v>
      </c>
      <c r="F459" s="1">
        <v>961422.06</v>
      </c>
    </row>
    <row r="460" spans="1:6" x14ac:dyDescent="0.25">
      <c r="A460" t="s">
        <v>788</v>
      </c>
      <c r="B460" t="s">
        <v>787</v>
      </c>
      <c r="C460" s="1">
        <v>40200000</v>
      </c>
      <c r="D460" s="1">
        <v>0</v>
      </c>
      <c r="E460" s="1">
        <v>39238577.939999998</v>
      </c>
      <c r="F460" s="1">
        <v>961422.06</v>
      </c>
    </row>
    <row r="461" spans="1:6" x14ac:dyDescent="0.25">
      <c r="A461" t="s">
        <v>789</v>
      </c>
      <c r="B461" t="s">
        <v>787</v>
      </c>
      <c r="C461" s="1">
        <v>0</v>
      </c>
      <c r="D461" s="1">
        <v>0</v>
      </c>
      <c r="E461" s="1">
        <v>0</v>
      </c>
      <c r="F461" s="1">
        <v>0</v>
      </c>
    </row>
    <row r="462" spans="1:6" x14ac:dyDescent="0.25">
      <c r="A462" t="s">
        <v>790</v>
      </c>
      <c r="B462" t="s">
        <v>791</v>
      </c>
      <c r="C462" s="1">
        <v>40200000</v>
      </c>
      <c r="D462" s="1">
        <v>0</v>
      </c>
      <c r="E462" s="1">
        <v>39238577.939999998</v>
      </c>
      <c r="F462" s="1">
        <v>961422.06</v>
      </c>
    </row>
    <row r="463" spans="1:6" x14ac:dyDescent="0.25">
      <c r="A463" t="s">
        <v>792</v>
      </c>
      <c r="B463" t="s">
        <v>793</v>
      </c>
      <c r="C463" s="1">
        <v>0</v>
      </c>
      <c r="D463" s="1">
        <v>0</v>
      </c>
      <c r="E463" s="1">
        <v>0</v>
      </c>
      <c r="F463" s="1">
        <v>0</v>
      </c>
    </row>
    <row r="464" spans="1:6" x14ac:dyDescent="0.25">
      <c r="A464" t="s">
        <v>794</v>
      </c>
      <c r="B464" t="s">
        <v>793</v>
      </c>
      <c r="C464" s="1">
        <v>0</v>
      </c>
      <c r="D464" s="1">
        <v>0</v>
      </c>
      <c r="E464" s="1">
        <v>0</v>
      </c>
      <c r="F464" s="1">
        <v>0</v>
      </c>
    </row>
    <row r="465" spans="1:6" x14ac:dyDescent="0.25">
      <c r="A465" s="4" t="s">
        <v>795</v>
      </c>
      <c r="B465" s="4" t="s">
        <v>796</v>
      </c>
      <c r="C465" s="5">
        <v>0</v>
      </c>
      <c r="D465" s="5">
        <v>0</v>
      </c>
      <c r="E465" s="5">
        <v>0</v>
      </c>
      <c r="F465" s="5">
        <v>0</v>
      </c>
    </row>
    <row r="466" spans="1:6" x14ac:dyDescent="0.25">
      <c r="A466" t="s">
        <v>797</v>
      </c>
      <c r="B466" t="s">
        <v>798</v>
      </c>
      <c r="C466" s="1">
        <v>0</v>
      </c>
      <c r="D466" s="1">
        <v>0</v>
      </c>
      <c r="E466" s="1">
        <v>0</v>
      </c>
      <c r="F466" s="1">
        <v>0</v>
      </c>
    </row>
    <row r="467" spans="1:6" x14ac:dyDescent="0.25">
      <c r="A467" t="s">
        <v>799</v>
      </c>
      <c r="B467" t="s">
        <v>798</v>
      </c>
      <c r="C467" s="1">
        <v>0</v>
      </c>
      <c r="D467" s="1">
        <v>0</v>
      </c>
      <c r="E467" s="1">
        <v>0</v>
      </c>
      <c r="F467" s="1">
        <v>0</v>
      </c>
    </row>
    <row r="468" spans="1:6" x14ac:dyDescent="0.25">
      <c r="A468" s="4" t="s">
        <v>800</v>
      </c>
      <c r="B468" s="4" t="s">
        <v>801</v>
      </c>
      <c r="C468" s="5">
        <v>0</v>
      </c>
      <c r="D468" s="5">
        <v>0</v>
      </c>
      <c r="E468" s="5">
        <v>0</v>
      </c>
      <c r="F468" s="5">
        <v>0</v>
      </c>
    </row>
    <row r="469" spans="1:6" x14ac:dyDescent="0.25">
      <c r="A469" t="s">
        <v>802</v>
      </c>
      <c r="B469" t="s">
        <v>803</v>
      </c>
      <c r="C469" s="1">
        <v>0</v>
      </c>
      <c r="D469" s="1">
        <v>0</v>
      </c>
      <c r="E469" s="1">
        <v>0</v>
      </c>
      <c r="F469" s="1">
        <v>0</v>
      </c>
    </row>
    <row r="470" spans="1:6" x14ac:dyDescent="0.25">
      <c r="A470" t="s">
        <v>804</v>
      </c>
      <c r="B470" t="s">
        <v>803</v>
      </c>
      <c r="C470" s="1">
        <v>0</v>
      </c>
      <c r="D470" s="1">
        <v>0</v>
      </c>
      <c r="E470" s="1">
        <v>0</v>
      </c>
      <c r="F470" s="1">
        <v>0</v>
      </c>
    </row>
    <row r="471" spans="1:6" x14ac:dyDescent="0.25">
      <c r="A471" t="s">
        <v>805</v>
      </c>
      <c r="B471" t="s">
        <v>806</v>
      </c>
      <c r="C471" s="1">
        <v>0</v>
      </c>
      <c r="D471" s="1">
        <v>0</v>
      </c>
      <c r="E471" s="1">
        <v>0</v>
      </c>
      <c r="F471" s="1">
        <v>0</v>
      </c>
    </row>
    <row r="472" spans="1:6" x14ac:dyDescent="0.25">
      <c r="A472" t="s">
        <v>807</v>
      </c>
      <c r="B472" t="s">
        <v>808</v>
      </c>
      <c r="C472" s="1">
        <v>7136781.3899999997</v>
      </c>
      <c r="D472" s="1">
        <v>0</v>
      </c>
      <c r="E472" s="1">
        <v>11569056.34</v>
      </c>
      <c r="F472" s="1">
        <v>-4432274.95</v>
      </c>
    </row>
    <row r="473" spans="1:6" x14ac:dyDescent="0.25">
      <c r="A473" t="s">
        <v>809</v>
      </c>
      <c r="B473" t="s">
        <v>808</v>
      </c>
      <c r="C473" s="1">
        <v>7136781.3899999997</v>
      </c>
      <c r="D473" s="1">
        <v>0</v>
      </c>
      <c r="E473" s="1">
        <v>11569056.34</v>
      </c>
      <c r="F473" s="1">
        <v>-4432274.95</v>
      </c>
    </row>
    <row r="474" spans="1:6" x14ac:dyDescent="0.25">
      <c r="A474" t="s">
        <v>810</v>
      </c>
      <c r="B474" t="s">
        <v>808</v>
      </c>
      <c r="C474" s="1">
        <v>0</v>
      </c>
      <c r="D474" s="1">
        <v>0</v>
      </c>
      <c r="E474" s="1">
        <v>0</v>
      </c>
      <c r="F474" s="1">
        <v>0</v>
      </c>
    </row>
    <row r="475" spans="1:6" x14ac:dyDescent="0.25">
      <c r="A475" t="s">
        <v>811</v>
      </c>
      <c r="B475" t="s">
        <v>808</v>
      </c>
      <c r="C475" s="1">
        <v>0</v>
      </c>
      <c r="D475" s="1">
        <v>0</v>
      </c>
      <c r="E475" s="1">
        <v>0</v>
      </c>
      <c r="F475" s="1">
        <v>0</v>
      </c>
    </row>
    <row r="476" spans="1:6" x14ac:dyDescent="0.25">
      <c r="A476" t="s">
        <v>812</v>
      </c>
      <c r="B476" t="s">
        <v>813</v>
      </c>
      <c r="C476" s="1">
        <v>0</v>
      </c>
      <c r="D476" s="1">
        <v>0</v>
      </c>
      <c r="E476" s="1">
        <v>0</v>
      </c>
      <c r="F476" s="1">
        <v>0</v>
      </c>
    </row>
    <row r="477" spans="1:6" x14ac:dyDescent="0.25">
      <c r="A477" t="s">
        <v>814</v>
      </c>
      <c r="B477" t="s">
        <v>815</v>
      </c>
      <c r="C477" s="1">
        <v>0</v>
      </c>
      <c r="D477" s="1">
        <v>0</v>
      </c>
      <c r="E477" s="1">
        <v>0</v>
      </c>
      <c r="F477" s="1">
        <v>0</v>
      </c>
    </row>
    <row r="478" spans="1:6" x14ac:dyDescent="0.25">
      <c r="A478" t="s">
        <v>816</v>
      </c>
      <c r="B478" t="s">
        <v>817</v>
      </c>
      <c r="C478" s="1">
        <v>7136781.3899999997</v>
      </c>
      <c r="D478" s="1">
        <v>0</v>
      </c>
      <c r="E478" s="1">
        <v>11569056.34</v>
      </c>
      <c r="F478" s="1">
        <v>-4432274.95</v>
      </c>
    </row>
    <row r="479" spans="1:6" x14ac:dyDescent="0.25">
      <c r="A479" t="s">
        <v>818</v>
      </c>
      <c r="B479" t="s">
        <v>817</v>
      </c>
      <c r="C479" s="1">
        <v>7136781.3899999997</v>
      </c>
      <c r="D479" s="1">
        <v>0</v>
      </c>
      <c r="E479" s="1">
        <v>11569056.34</v>
      </c>
      <c r="F479" s="1">
        <v>-4432274.95</v>
      </c>
    </row>
    <row r="480" spans="1:6" x14ac:dyDescent="0.25">
      <c r="A480" s="4" t="s">
        <v>819</v>
      </c>
      <c r="B480" s="4" t="s">
        <v>820</v>
      </c>
      <c r="C480" s="5">
        <v>0</v>
      </c>
      <c r="D480" s="5">
        <v>0</v>
      </c>
      <c r="E480" s="5">
        <v>0</v>
      </c>
      <c r="F480" s="5">
        <v>0</v>
      </c>
    </row>
    <row r="481" spans="1:6" x14ac:dyDescent="0.25">
      <c r="A481" t="s">
        <v>821</v>
      </c>
      <c r="B481" t="s">
        <v>822</v>
      </c>
      <c r="C481" s="1">
        <v>3982343.87</v>
      </c>
      <c r="D481" s="1">
        <v>0</v>
      </c>
      <c r="E481" s="1">
        <v>4387399.0199999996</v>
      </c>
      <c r="F481" s="1">
        <v>-405055.15</v>
      </c>
    </row>
    <row r="482" spans="1:6" x14ac:dyDescent="0.25">
      <c r="A482" t="s">
        <v>823</v>
      </c>
      <c r="B482" t="s">
        <v>824</v>
      </c>
      <c r="C482" s="1">
        <v>3154437.52</v>
      </c>
      <c r="D482" s="1">
        <v>0</v>
      </c>
      <c r="E482" s="1">
        <v>7181657.3200000003</v>
      </c>
      <c r="F482" s="1">
        <v>-4027219.8</v>
      </c>
    </row>
    <row r="483" spans="1:6" x14ac:dyDescent="0.25">
      <c r="A483" t="s">
        <v>825</v>
      </c>
      <c r="B483" t="s">
        <v>826</v>
      </c>
      <c r="C483" s="1">
        <v>0</v>
      </c>
      <c r="D483" s="1">
        <v>0</v>
      </c>
      <c r="E483" s="1">
        <v>0</v>
      </c>
      <c r="F483" s="1">
        <v>0</v>
      </c>
    </row>
    <row r="484" spans="1:6" x14ac:dyDescent="0.25">
      <c r="A484" t="s">
        <v>827</v>
      </c>
      <c r="B484" t="s">
        <v>826</v>
      </c>
      <c r="C484" s="1">
        <v>0</v>
      </c>
      <c r="D484" s="1">
        <v>0</v>
      </c>
      <c r="E484" s="1">
        <v>0</v>
      </c>
      <c r="F484" s="1">
        <v>0</v>
      </c>
    </row>
    <row r="485" spans="1:6" x14ac:dyDescent="0.25">
      <c r="A485" t="s">
        <v>828</v>
      </c>
      <c r="B485" t="s">
        <v>829</v>
      </c>
      <c r="C485" s="1">
        <v>0</v>
      </c>
      <c r="D485" s="1">
        <v>0</v>
      </c>
      <c r="E485" s="1">
        <v>0</v>
      </c>
      <c r="F485" s="1">
        <v>0</v>
      </c>
    </row>
    <row r="486" spans="1:6" x14ac:dyDescent="0.25">
      <c r="A486" t="s">
        <v>830</v>
      </c>
      <c r="B486" t="s">
        <v>829</v>
      </c>
      <c r="C486" s="1">
        <v>0</v>
      </c>
      <c r="D486" s="1">
        <v>0</v>
      </c>
      <c r="E486" s="1">
        <v>0</v>
      </c>
      <c r="F486" s="1">
        <v>0</v>
      </c>
    </row>
    <row r="487" spans="1:6" x14ac:dyDescent="0.25">
      <c r="A487" s="4" t="s">
        <v>831</v>
      </c>
      <c r="B487" s="4" t="s">
        <v>832</v>
      </c>
      <c r="C487" s="5">
        <v>0</v>
      </c>
      <c r="D487" s="5">
        <v>0</v>
      </c>
      <c r="E487" s="5">
        <v>0</v>
      </c>
      <c r="F487" s="5">
        <v>0</v>
      </c>
    </row>
    <row r="488" spans="1:6" x14ac:dyDescent="0.25">
      <c r="A488" t="s">
        <v>833</v>
      </c>
      <c r="B488" t="s">
        <v>834</v>
      </c>
      <c r="C488" s="1">
        <v>0</v>
      </c>
      <c r="D488" s="1">
        <v>0</v>
      </c>
      <c r="E488" s="1">
        <v>0</v>
      </c>
      <c r="F488" s="1">
        <v>0</v>
      </c>
    </row>
    <row r="489" spans="1:6" x14ac:dyDescent="0.25">
      <c r="A489" t="s">
        <v>835</v>
      </c>
      <c r="B489" t="s">
        <v>834</v>
      </c>
      <c r="C489" s="1">
        <v>0</v>
      </c>
      <c r="D489" s="1">
        <v>0</v>
      </c>
      <c r="E489" s="1">
        <v>0</v>
      </c>
      <c r="F489" s="1">
        <v>0</v>
      </c>
    </row>
    <row r="490" spans="1:6" x14ac:dyDescent="0.25">
      <c r="A490" s="4" t="s">
        <v>836</v>
      </c>
      <c r="B490" s="4" t="s">
        <v>837</v>
      </c>
      <c r="C490" s="5">
        <v>0</v>
      </c>
      <c r="D490" s="5">
        <v>0</v>
      </c>
      <c r="E490" s="5">
        <v>0</v>
      </c>
      <c r="F490" s="5">
        <v>0</v>
      </c>
    </row>
    <row r="491" spans="1:6" x14ac:dyDescent="0.25">
      <c r="A491" t="s">
        <v>838</v>
      </c>
      <c r="B491" t="s">
        <v>839</v>
      </c>
      <c r="C491" s="1">
        <v>359895376.44999999</v>
      </c>
      <c r="D491" s="1">
        <v>11878515.66</v>
      </c>
      <c r="E491" s="1">
        <v>24228190.699999999</v>
      </c>
      <c r="F491" s="1">
        <v>347545701.41000003</v>
      </c>
    </row>
    <row r="492" spans="1:6" x14ac:dyDescent="0.25">
      <c r="A492" t="s">
        <v>840</v>
      </c>
      <c r="B492" t="s">
        <v>841</v>
      </c>
      <c r="C492" s="1">
        <v>170159644.78999999</v>
      </c>
      <c r="D492" s="1">
        <v>11004852.390000001</v>
      </c>
      <c r="E492" s="1">
        <v>23482239.699999999</v>
      </c>
      <c r="F492" s="1">
        <v>157682257.47999999</v>
      </c>
    </row>
    <row r="493" spans="1:6" x14ac:dyDescent="0.25">
      <c r="A493" t="s">
        <v>842</v>
      </c>
      <c r="B493" t="s">
        <v>843</v>
      </c>
      <c r="C493" s="1">
        <v>56411236.020000003</v>
      </c>
      <c r="D493" s="1">
        <v>1919821.31</v>
      </c>
      <c r="E493" s="1">
        <v>8094592.8399999999</v>
      </c>
      <c r="F493" s="1">
        <v>50236464.490000002</v>
      </c>
    </row>
    <row r="494" spans="1:6" x14ac:dyDescent="0.25">
      <c r="A494" t="s">
        <v>844</v>
      </c>
      <c r="B494" t="s">
        <v>845</v>
      </c>
      <c r="C494" s="1">
        <v>56411236.020000003</v>
      </c>
      <c r="D494" s="1">
        <v>1919821.31</v>
      </c>
      <c r="E494" s="1">
        <v>8094592.8399999999</v>
      </c>
      <c r="F494" s="1">
        <v>50236464.490000002</v>
      </c>
    </row>
    <row r="495" spans="1:6" x14ac:dyDescent="0.25">
      <c r="A495" t="s">
        <v>846</v>
      </c>
      <c r="B495" t="s">
        <v>845</v>
      </c>
      <c r="C495" s="1">
        <v>56411236.020000003</v>
      </c>
      <c r="D495" s="1">
        <v>1919821.31</v>
      </c>
      <c r="E495" s="1">
        <v>8094592.8399999999</v>
      </c>
      <c r="F495" s="1">
        <v>50236464.490000002</v>
      </c>
    </row>
    <row r="496" spans="1:6" x14ac:dyDescent="0.25">
      <c r="A496" t="s">
        <v>847</v>
      </c>
      <c r="B496" t="s">
        <v>845</v>
      </c>
      <c r="C496" s="1">
        <v>56411236.020000003</v>
      </c>
      <c r="D496" s="1">
        <v>1919821.31</v>
      </c>
      <c r="E496" s="1">
        <v>8094592.8399999999</v>
      </c>
      <c r="F496" s="1">
        <v>50236464.490000002</v>
      </c>
    </row>
    <row r="497" spans="1:7" x14ac:dyDescent="0.25">
      <c r="A497" s="4" t="s">
        <v>848</v>
      </c>
      <c r="B497" s="4" t="s">
        <v>849</v>
      </c>
      <c r="C497" s="5">
        <v>56411236.020000003</v>
      </c>
      <c r="D497" s="5">
        <v>1919821.31</v>
      </c>
      <c r="E497" s="5">
        <v>8094592.8399999999</v>
      </c>
      <c r="F497" s="5">
        <v>50236464.490000002</v>
      </c>
    </row>
    <row r="498" spans="1:7" x14ac:dyDescent="0.25">
      <c r="A498" s="8" t="s">
        <v>850</v>
      </c>
      <c r="B498" s="8" t="s">
        <v>851</v>
      </c>
      <c r="C498" s="9">
        <v>0</v>
      </c>
      <c r="D498" s="9">
        <v>0</v>
      </c>
      <c r="E498" s="9">
        <v>0</v>
      </c>
      <c r="F498" s="9">
        <v>0</v>
      </c>
    </row>
    <row r="499" spans="1:7" x14ac:dyDescent="0.25">
      <c r="A499" s="10" t="s">
        <v>852</v>
      </c>
      <c r="B499" s="10" t="s">
        <v>853</v>
      </c>
      <c r="C499" s="11">
        <v>0</v>
      </c>
      <c r="D499" s="11">
        <v>0</v>
      </c>
      <c r="E499" s="11">
        <v>0</v>
      </c>
      <c r="F499" s="11">
        <v>0</v>
      </c>
    </row>
    <row r="500" spans="1:7" x14ac:dyDescent="0.25">
      <c r="A500" s="16" t="s">
        <v>854</v>
      </c>
      <c r="B500" s="16" t="s">
        <v>855</v>
      </c>
      <c r="C500" s="17">
        <v>0</v>
      </c>
      <c r="D500" s="17">
        <v>0</v>
      </c>
      <c r="E500" s="17">
        <v>0</v>
      </c>
      <c r="F500" s="17">
        <v>0</v>
      </c>
    </row>
    <row r="501" spans="1:7" x14ac:dyDescent="0.25">
      <c r="A501" s="26" t="s">
        <v>856</v>
      </c>
      <c r="B501" s="26" t="s">
        <v>857</v>
      </c>
      <c r="C501" s="27">
        <v>0</v>
      </c>
      <c r="D501" s="27">
        <v>0</v>
      </c>
      <c r="E501" s="27">
        <v>0</v>
      </c>
      <c r="F501" s="27">
        <v>0</v>
      </c>
    </row>
    <row r="502" spans="1:7" x14ac:dyDescent="0.25">
      <c r="A502" s="28" t="s">
        <v>858</v>
      </c>
      <c r="B502" s="28" t="s">
        <v>859</v>
      </c>
      <c r="C502" s="29">
        <v>0</v>
      </c>
      <c r="D502" s="29">
        <v>0</v>
      </c>
      <c r="E502" s="29">
        <v>0</v>
      </c>
      <c r="F502" s="29">
        <v>0</v>
      </c>
      <c r="G502" s="28"/>
    </row>
    <row r="503" spans="1:7" x14ac:dyDescent="0.25">
      <c r="A503" s="30" t="s">
        <v>860</v>
      </c>
      <c r="B503" s="30" t="s">
        <v>861</v>
      </c>
      <c r="C503" s="31">
        <v>0</v>
      </c>
      <c r="D503" s="31">
        <v>0</v>
      </c>
      <c r="E503" s="31">
        <v>0</v>
      </c>
      <c r="F503" s="31">
        <v>0</v>
      </c>
    </row>
    <row r="504" spans="1:7" x14ac:dyDescent="0.25">
      <c r="A504" s="32" t="s">
        <v>862</v>
      </c>
      <c r="B504" s="32" t="s">
        <v>863</v>
      </c>
      <c r="C504" s="33">
        <v>0</v>
      </c>
      <c r="D504" s="33">
        <v>0</v>
      </c>
      <c r="E504" s="33">
        <v>0</v>
      </c>
      <c r="F504" s="33">
        <v>0</v>
      </c>
    </row>
    <row r="505" spans="1:7" x14ac:dyDescent="0.25">
      <c r="A505" s="26" t="s">
        <v>864</v>
      </c>
      <c r="B505" s="26" t="s">
        <v>865</v>
      </c>
      <c r="C505" s="27">
        <v>0</v>
      </c>
      <c r="D505" s="27">
        <v>0</v>
      </c>
      <c r="E505" s="27">
        <v>0</v>
      </c>
      <c r="F505" s="27">
        <v>0</v>
      </c>
    </row>
    <row r="506" spans="1:7" x14ac:dyDescent="0.25">
      <c r="A506" s="4" t="s">
        <v>866</v>
      </c>
      <c r="B506" s="4" t="s">
        <v>867</v>
      </c>
      <c r="C506" s="5">
        <v>0</v>
      </c>
      <c r="D506" s="5">
        <v>0</v>
      </c>
      <c r="E506" s="5">
        <v>0</v>
      </c>
      <c r="F506" s="5">
        <v>0</v>
      </c>
    </row>
    <row r="507" spans="1:7" x14ac:dyDescent="0.25">
      <c r="A507" t="s">
        <v>868</v>
      </c>
      <c r="B507" t="s">
        <v>869</v>
      </c>
      <c r="C507" s="1">
        <v>113748408.77</v>
      </c>
      <c r="D507" s="1">
        <v>9085031.0800000001</v>
      </c>
      <c r="E507" s="1">
        <v>15387646.859999999</v>
      </c>
      <c r="F507" s="1">
        <v>107445792.98999999</v>
      </c>
    </row>
    <row r="508" spans="1:7" x14ac:dyDescent="0.25">
      <c r="A508" t="s">
        <v>870</v>
      </c>
      <c r="B508" t="s">
        <v>871</v>
      </c>
      <c r="C508" s="1">
        <v>113748408.77</v>
      </c>
      <c r="D508" s="1">
        <v>9085031.0800000001</v>
      </c>
      <c r="E508" s="1">
        <v>15387646.859999999</v>
      </c>
      <c r="F508" s="1">
        <v>107445792.98999999</v>
      </c>
    </row>
    <row r="509" spans="1:7" x14ac:dyDescent="0.25">
      <c r="A509" t="s">
        <v>872</v>
      </c>
      <c r="B509" t="s">
        <v>871</v>
      </c>
      <c r="C509" s="1">
        <v>113748408.77</v>
      </c>
      <c r="D509" s="1">
        <v>9085031.0800000001</v>
      </c>
      <c r="E509" s="1">
        <v>15387646.859999999</v>
      </c>
      <c r="F509" s="1">
        <v>107445792.98999999</v>
      </c>
    </row>
    <row r="510" spans="1:7" x14ac:dyDescent="0.25">
      <c r="A510" t="s">
        <v>873</v>
      </c>
      <c r="B510" t="s">
        <v>871</v>
      </c>
      <c r="C510" s="1">
        <v>113748408.77</v>
      </c>
      <c r="D510" s="1">
        <v>9085031.0800000001</v>
      </c>
      <c r="E510" s="1">
        <v>15387646.859999999</v>
      </c>
      <c r="F510" s="1">
        <v>107445792.98999999</v>
      </c>
    </row>
    <row r="511" spans="1:7" x14ac:dyDescent="0.25">
      <c r="A511" s="4" t="s">
        <v>874</v>
      </c>
      <c r="B511" s="4" t="s">
        <v>875</v>
      </c>
      <c r="C511" s="5">
        <v>0</v>
      </c>
      <c r="D511" s="5">
        <v>0</v>
      </c>
      <c r="E511" s="5">
        <v>0</v>
      </c>
      <c r="F511" s="5">
        <v>0</v>
      </c>
    </row>
    <row r="512" spans="1:7" x14ac:dyDescent="0.25">
      <c r="A512" s="6" t="s">
        <v>876</v>
      </c>
      <c r="B512" s="6" t="s">
        <v>877</v>
      </c>
      <c r="C512" s="7">
        <v>460579.14</v>
      </c>
      <c r="D512" s="7">
        <v>433313</v>
      </c>
      <c r="E512" s="7">
        <v>1132015.28</v>
      </c>
      <c r="F512" s="7">
        <v>-238123.14</v>
      </c>
    </row>
    <row r="513" spans="1:7" x14ac:dyDescent="0.25">
      <c r="A513" s="8" t="s">
        <v>878</v>
      </c>
      <c r="B513" s="8" t="s">
        <v>879</v>
      </c>
      <c r="C513" s="9">
        <v>392927.07</v>
      </c>
      <c r="D513" s="9">
        <v>0</v>
      </c>
      <c r="E513" s="9">
        <v>0</v>
      </c>
      <c r="F513" s="9">
        <v>392927.07</v>
      </c>
    </row>
    <row r="514" spans="1:7" x14ac:dyDescent="0.25">
      <c r="A514" s="10" t="s">
        <v>880</v>
      </c>
      <c r="B514" s="10" t="s">
        <v>881</v>
      </c>
      <c r="C514" s="11">
        <v>39290701.200000003</v>
      </c>
      <c r="D514" s="11">
        <v>5175601.28</v>
      </c>
      <c r="E514" s="11">
        <v>3082026.36</v>
      </c>
      <c r="F514" s="11">
        <v>41384276.119999997</v>
      </c>
    </row>
    <row r="515" spans="1:7" x14ac:dyDescent="0.25">
      <c r="A515" s="16" t="s">
        <v>882</v>
      </c>
      <c r="B515" s="16" t="s">
        <v>883</v>
      </c>
      <c r="C515" s="17">
        <v>788164.35</v>
      </c>
      <c r="D515" s="17">
        <v>103511.96</v>
      </c>
      <c r="E515" s="17">
        <v>61640.76</v>
      </c>
      <c r="F515" s="17">
        <v>830035.55</v>
      </c>
    </row>
    <row r="516" spans="1:7" x14ac:dyDescent="0.25">
      <c r="A516" s="22" t="s">
        <v>884</v>
      </c>
      <c r="B516" s="22" t="s">
        <v>885</v>
      </c>
      <c r="C516" s="23">
        <v>-566102.24</v>
      </c>
      <c r="D516" s="23">
        <v>0</v>
      </c>
      <c r="E516" s="23">
        <v>0</v>
      </c>
      <c r="F516" s="23">
        <v>-566102.24</v>
      </c>
    </row>
    <row r="517" spans="1:7" x14ac:dyDescent="0.25">
      <c r="A517" s="24" t="s">
        <v>886</v>
      </c>
      <c r="B517" s="24" t="s">
        <v>887</v>
      </c>
      <c r="C517" s="25">
        <v>0</v>
      </c>
      <c r="D517" s="25">
        <v>0</v>
      </c>
      <c r="E517" s="25">
        <v>0</v>
      </c>
      <c r="F517" s="25">
        <v>0</v>
      </c>
    </row>
    <row r="518" spans="1:7" x14ac:dyDescent="0.25">
      <c r="A518" s="26" t="s">
        <v>888</v>
      </c>
      <c r="B518" s="26" t="s">
        <v>889</v>
      </c>
      <c r="C518" s="27">
        <v>1155917.6399999999</v>
      </c>
      <c r="D518" s="27">
        <v>0</v>
      </c>
      <c r="E518" s="27">
        <v>151619.42000000001</v>
      </c>
      <c r="F518" s="27">
        <v>1004298.22</v>
      </c>
    </row>
    <row r="519" spans="1:7" x14ac:dyDescent="0.25">
      <c r="A519" s="28" t="s">
        <v>890</v>
      </c>
      <c r="B519" s="28" t="s">
        <v>891</v>
      </c>
      <c r="C519" s="29">
        <v>4370721.49</v>
      </c>
      <c r="D519" s="29">
        <v>131901.59</v>
      </c>
      <c r="E519" s="29">
        <v>659096.72</v>
      </c>
      <c r="F519" s="29">
        <v>3843526.36</v>
      </c>
      <c r="G519" s="28"/>
    </row>
    <row r="520" spans="1:7" x14ac:dyDescent="0.25">
      <c r="A520" s="30" t="s">
        <v>892</v>
      </c>
      <c r="B520" s="30" t="s">
        <v>893</v>
      </c>
      <c r="C520" s="31">
        <v>47031824.479999997</v>
      </c>
      <c r="D520" s="31">
        <v>1588875.52</v>
      </c>
      <c r="E520" s="31">
        <v>7246127.2699999996</v>
      </c>
      <c r="F520" s="31">
        <v>41374572.729999997</v>
      </c>
    </row>
    <row r="521" spans="1:7" x14ac:dyDescent="0.25">
      <c r="A521" s="32" t="s">
        <v>894</v>
      </c>
      <c r="B521" s="32" t="s">
        <v>895</v>
      </c>
      <c r="C521" s="33">
        <v>12733660.98</v>
      </c>
      <c r="D521" s="33">
        <v>807254.14</v>
      </c>
      <c r="E521" s="33">
        <v>2197511</v>
      </c>
      <c r="F521" s="33">
        <v>11343404.119999999</v>
      </c>
    </row>
    <row r="522" spans="1:7" x14ac:dyDescent="0.25">
      <c r="A522" s="34" t="s">
        <v>896</v>
      </c>
      <c r="B522" s="34" t="s">
        <v>897</v>
      </c>
      <c r="C522" s="35">
        <v>1247940</v>
      </c>
      <c r="D522" s="35">
        <v>0</v>
      </c>
      <c r="E522" s="35">
        <v>0</v>
      </c>
      <c r="F522" s="35">
        <v>1247940</v>
      </c>
    </row>
    <row r="523" spans="1:7" x14ac:dyDescent="0.25">
      <c r="A523" s="36" t="s">
        <v>898</v>
      </c>
      <c r="B523" s="36" t="s">
        <v>899</v>
      </c>
      <c r="C523" s="37">
        <v>24115.77</v>
      </c>
      <c r="D523" s="37">
        <v>0</v>
      </c>
      <c r="E523" s="37">
        <v>0</v>
      </c>
      <c r="F523" s="37">
        <v>24115.77</v>
      </c>
    </row>
    <row r="524" spans="1:7" x14ac:dyDescent="0.25">
      <c r="A524" s="38" t="s">
        <v>900</v>
      </c>
      <c r="B524" s="38" t="s">
        <v>901</v>
      </c>
      <c r="C524" s="39">
        <v>44282.7</v>
      </c>
      <c r="D524" s="39">
        <v>0</v>
      </c>
      <c r="E524" s="39">
        <v>3030.99</v>
      </c>
      <c r="F524" s="39">
        <v>41251.71</v>
      </c>
    </row>
    <row r="525" spans="1:7" x14ac:dyDescent="0.25">
      <c r="A525" s="40" t="s">
        <v>902</v>
      </c>
      <c r="B525" s="40" t="s">
        <v>903</v>
      </c>
      <c r="C525" s="41">
        <v>87493.6</v>
      </c>
      <c r="D525" s="41">
        <v>0</v>
      </c>
      <c r="E525" s="41">
        <v>13636.35</v>
      </c>
      <c r="F525" s="41">
        <v>73857.25</v>
      </c>
    </row>
    <row r="526" spans="1:7" x14ac:dyDescent="0.25">
      <c r="A526" s="42" t="s">
        <v>904</v>
      </c>
      <c r="B526" s="42" t="s">
        <v>905</v>
      </c>
      <c r="C526" s="43">
        <v>355374.84</v>
      </c>
      <c r="D526" s="43">
        <v>0</v>
      </c>
      <c r="E526" s="43">
        <v>28996.52</v>
      </c>
      <c r="F526" s="43">
        <v>326378.32</v>
      </c>
    </row>
    <row r="527" spans="1:7" x14ac:dyDescent="0.25">
      <c r="A527" s="44" t="s">
        <v>906</v>
      </c>
      <c r="B527" s="44" t="s">
        <v>907</v>
      </c>
      <c r="C527" s="45">
        <v>0</v>
      </c>
      <c r="D527" s="45">
        <v>0</v>
      </c>
      <c r="E527" s="45">
        <v>0</v>
      </c>
      <c r="F527" s="45">
        <v>0</v>
      </c>
    </row>
    <row r="528" spans="1:7" x14ac:dyDescent="0.25">
      <c r="A528" s="48" t="s">
        <v>908</v>
      </c>
      <c r="B528" s="48" t="s">
        <v>909</v>
      </c>
      <c r="C528" s="49">
        <v>1818013.77</v>
      </c>
      <c r="D528" s="49">
        <v>0</v>
      </c>
      <c r="E528" s="49">
        <v>73919.179999999993</v>
      </c>
      <c r="F528" s="49">
        <v>1744094.59</v>
      </c>
    </row>
    <row r="529" spans="1:6" x14ac:dyDescent="0.25">
      <c r="A529" s="26" t="s">
        <v>910</v>
      </c>
      <c r="B529" s="26" t="s">
        <v>911</v>
      </c>
      <c r="C529" s="27">
        <v>810542.61</v>
      </c>
      <c r="D529" s="27">
        <v>844573.59</v>
      </c>
      <c r="E529" s="27">
        <v>556296.18999999994</v>
      </c>
      <c r="F529" s="27">
        <v>1098820.01</v>
      </c>
    </row>
    <row r="530" spans="1:6" x14ac:dyDescent="0.25">
      <c r="A530" s="16" t="s">
        <v>912</v>
      </c>
      <c r="B530" s="16" t="s">
        <v>913</v>
      </c>
      <c r="C530" s="17">
        <v>2775080.18</v>
      </c>
      <c r="D530" s="17">
        <v>0</v>
      </c>
      <c r="E530" s="17">
        <v>181730.82</v>
      </c>
      <c r="F530" s="17">
        <v>2593349.36</v>
      </c>
    </row>
    <row r="531" spans="1:6" x14ac:dyDescent="0.25">
      <c r="A531" s="22" t="s">
        <v>914</v>
      </c>
      <c r="B531" s="22" t="s">
        <v>915</v>
      </c>
      <c r="C531" s="23">
        <v>0</v>
      </c>
      <c r="D531" s="23">
        <v>0</v>
      </c>
      <c r="E531" s="23">
        <v>0</v>
      </c>
      <c r="F531" s="23">
        <v>0</v>
      </c>
    </row>
    <row r="532" spans="1:6" x14ac:dyDescent="0.25">
      <c r="A532" s="4" t="s">
        <v>916</v>
      </c>
      <c r="B532" s="4" t="s">
        <v>917</v>
      </c>
      <c r="C532" s="5">
        <v>927171.19</v>
      </c>
      <c r="D532" s="5">
        <v>0</v>
      </c>
      <c r="E532" s="5">
        <v>0</v>
      </c>
      <c r="F532" s="5">
        <v>927171.19</v>
      </c>
    </row>
    <row r="533" spans="1:6" x14ac:dyDescent="0.25">
      <c r="A533" t="s">
        <v>918</v>
      </c>
      <c r="B533" t="s">
        <v>919</v>
      </c>
      <c r="C533" s="1">
        <v>0</v>
      </c>
      <c r="D533" s="1">
        <v>0</v>
      </c>
      <c r="E533" s="1">
        <v>0</v>
      </c>
      <c r="F533" s="1">
        <v>0</v>
      </c>
    </row>
    <row r="534" spans="1:6" x14ac:dyDescent="0.25">
      <c r="A534" t="s">
        <v>920</v>
      </c>
      <c r="B534" t="s">
        <v>919</v>
      </c>
      <c r="C534" s="1">
        <v>0</v>
      </c>
      <c r="D534" s="1">
        <v>0</v>
      </c>
      <c r="E534" s="1">
        <v>0</v>
      </c>
      <c r="F534" s="1">
        <v>0</v>
      </c>
    </row>
    <row r="535" spans="1:6" x14ac:dyDescent="0.25">
      <c r="A535" s="30" t="s">
        <v>921</v>
      </c>
      <c r="B535" s="30" t="s">
        <v>922</v>
      </c>
      <c r="C535" s="31">
        <v>0</v>
      </c>
      <c r="D535" s="31">
        <v>0</v>
      </c>
      <c r="E535" s="31">
        <v>0</v>
      </c>
      <c r="F535" s="31">
        <v>0</v>
      </c>
    </row>
    <row r="536" spans="1:6" x14ac:dyDescent="0.25">
      <c r="A536" t="s">
        <v>923</v>
      </c>
      <c r="B536" t="s">
        <v>924</v>
      </c>
      <c r="C536" s="1">
        <v>0</v>
      </c>
      <c r="D536" s="1">
        <v>0</v>
      </c>
      <c r="E536" s="1">
        <v>0</v>
      </c>
      <c r="F536" s="1">
        <v>0</v>
      </c>
    </row>
    <row r="537" spans="1:6" x14ac:dyDescent="0.25">
      <c r="A537" t="s">
        <v>925</v>
      </c>
      <c r="B537" t="s">
        <v>924</v>
      </c>
      <c r="C537" s="1">
        <v>0</v>
      </c>
      <c r="D537" s="1">
        <v>0</v>
      </c>
      <c r="E537" s="1">
        <v>0</v>
      </c>
      <c r="F537" s="1">
        <v>0</v>
      </c>
    </row>
    <row r="538" spans="1:6" x14ac:dyDescent="0.25">
      <c r="A538" s="30" t="s">
        <v>926</v>
      </c>
      <c r="B538" s="30" t="s">
        <v>927</v>
      </c>
      <c r="C538" s="31">
        <v>0</v>
      </c>
      <c r="D538" s="31">
        <v>0</v>
      </c>
      <c r="E538" s="31">
        <v>0</v>
      </c>
      <c r="F538" s="31">
        <v>0</v>
      </c>
    </row>
    <row r="539" spans="1:6" x14ac:dyDescent="0.25">
      <c r="A539" t="s">
        <v>928</v>
      </c>
      <c r="B539" t="s">
        <v>929</v>
      </c>
      <c r="C539" s="1">
        <v>189735731.66</v>
      </c>
      <c r="D539" s="1">
        <v>873663.27</v>
      </c>
      <c r="E539" s="1">
        <v>745951</v>
      </c>
      <c r="F539" s="1">
        <v>189863443.93000001</v>
      </c>
    </row>
    <row r="540" spans="1:6" x14ac:dyDescent="0.25">
      <c r="A540" t="s">
        <v>930</v>
      </c>
      <c r="B540" t="s">
        <v>931</v>
      </c>
      <c r="C540" s="1">
        <v>189735731.66</v>
      </c>
      <c r="D540" s="1">
        <v>873663.27</v>
      </c>
      <c r="E540" s="1">
        <v>745951</v>
      </c>
      <c r="F540" s="1">
        <v>189863443.93000001</v>
      </c>
    </row>
    <row r="541" spans="1:6" x14ac:dyDescent="0.25">
      <c r="A541" t="s">
        <v>932</v>
      </c>
      <c r="B541" t="s">
        <v>933</v>
      </c>
      <c r="C541" s="1">
        <v>188989780.66</v>
      </c>
      <c r="D541" s="1">
        <v>425663.27</v>
      </c>
      <c r="E541" s="1">
        <v>0</v>
      </c>
      <c r="F541" s="1">
        <v>189415443.93000001</v>
      </c>
    </row>
    <row r="542" spans="1:6" x14ac:dyDescent="0.25">
      <c r="A542" t="s">
        <v>934</v>
      </c>
      <c r="B542" t="s">
        <v>933</v>
      </c>
      <c r="C542" s="1">
        <v>0</v>
      </c>
      <c r="D542" s="1">
        <v>0</v>
      </c>
      <c r="E542" s="1">
        <v>0</v>
      </c>
      <c r="F542" s="1">
        <v>0</v>
      </c>
    </row>
    <row r="543" spans="1:6" x14ac:dyDescent="0.25">
      <c r="A543" t="s">
        <v>935</v>
      </c>
      <c r="B543" t="s">
        <v>933</v>
      </c>
      <c r="C543" s="1">
        <v>0</v>
      </c>
      <c r="D543" s="1">
        <v>0</v>
      </c>
      <c r="E543" s="1">
        <v>0</v>
      </c>
      <c r="F543" s="1">
        <v>0</v>
      </c>
    </row>
    <row r="544" spans="1:6" x14ac:dyDescent="0.25">
      <c r="A544" t="s">
        <v>936</v>
      </c>
      <c r="B544" t="s">
        <v>937</v>
      </c>
      <c r="C544" s="1">
        <v>0</v>
      </c>
      <c r="D544" s="1">
        <v>0</v>
      </c>
      <c r="E544" s="1">
        <v>0</v>
      </c>
      <c r="F544" s="1">
        <v>0</v>
      </c>
    </row>
    <row r="545" spans="1:6" x14ac:dyDescent="0.25">
      <c r="A545" t="s">
        <v>938</v>
      </c>
      <c r="B545" t="s">
        <v>939</v>
      </c>
      <c r="C545" s="1">
        <v>0</v>
      </c>
      <c r="D545" s="1">
        <v>0</v>
      </c>
      <c r="E545" s="1">
        <v>0</v>
      </c>
      <c r="F545" s="1">
        <v>0</v>
      </c>
    </row>
    <row r="546" spans="1:6" x14ac:dyDescent="0.25">
      <c r="A546" t="s">
        <v>940</v>
      </c>
      <c r="B546" t="s">
        <v>939</v>
      </c>
      <c r="C546" s="1">
        <v>0</v>
      </c>
      <c r="D546" s="1">
        <v>0</v>
      </c>
      <c r="E546" s="1">
        <v>0</v>
      </c>
      <c r="F546" s="1">
        <v>0</v>
      </c>
    </row>
    <row r="547" spans="1:6" x14ac:dyDescent="0.25">
      <c r="A547" s="6" t="s">
        <v>941</v>
      </c>
      <c r="B547" s="6" t="s">
        <v>939</v>
      </c>
      <c r="C547" s="7">
        <v>0</v>
      </c>
      <c r="D547" s="7">
        <v>0</v>
      </c>
      <c r="E547" s="7">
        <v>0</v>
      </c>
      <c r="F547" s="7">
        <v>0</v>
      </c>
    </row>
    <row r="548" spans="1:6" x14ac:dyDescent="0.25">
      <c r="A548" t="s">
        <v>942</v>
      </c>
      <c r="B548" t="s">
        <v>943</v>
      </c>
      <c r="C548" s="1">
        <v>188989780.66</v>
      </c>
      <c r="D548" s="1">
        <v>425663.27</v>
      </c>
      <c r="E548" s="1">
        <v>0</v>
      </c>
      <c r="F548" s="1">
        <v>189415443.93000001</v>
      </c>
    </row>
    <row r="549" spans="1:6" x14ac:dyDescent="0.25">
      <c r="A549" t="s">
        <v>944</v>
      </c>
      <c r="B549" t="s">
        <v>943</v>
      </c>
      <c r="C549" s="1">
        <v>188989780.66</v>
      </c>
      <c r="D549" s="1">
        <v>425663.27</v>
      </c>
      <c r="E549" s="1">
        <v>0</v>
      </c>
      <c r="F549" s="1">
        <v>189415443.93000001</v>
      </c>
    </row>
    <row r="550" spans="1:6" x14ac:dyDescent="0.25">
      <c r="A550" s="4" t="s">
        <v>945</v>
      </c>
      <c r="B550" s="4" t="s">
        <v>946</v>
      </c>
      <c r="C550" s="5">
        <v>188989780.66</v>
      </c>
      <c r="D550" s="5">
        <v>425663.27</v>
      </c>
      <c r="E550" s="5">
        <v>0</v>
      </c>
      <c r="F550" s="5">
        <v>189415443.93000001</v>
      </c>
    </row>
    <row r="551" spans="1:6" x14ac:dyDescent="0.25">
      <c r="A551" t="s">
        <v>947</v>
      </c>
      <c r="B551" t="s">
        <v>948</v>
      </c>
      <c r="C551" s="1">
        <v>745951</v>
      </c>
      <c r="D551" s="1">
        <v>448000</v>
      </c>
      <c r="E551" s="1">
        <v>745951</v>
      </c>
      <c r="F551" s="1">
        <v>448000</v>
      </c>
    </row>
    <row r="552" spans="1:6" x14ac:dyDescent="0.25">
      <c r="A552" t="s">
        <v>949</v>
      </c>
      <c r="B552" t="s">
        <v>948</v>
      </c>
      <c r="C552" s="1">
        <v>745951</v>
      </c>
      <c r="D552" s="1">
        <v>448000</v>
      </c>
      <c r="E552" s="1">
        <v>745951</v>
      </c>
      <c r="F552" s="1">
        <v>448000</v>
      </c>
    </row>
    <row r="553" spans="1:6" x14ac:dyDescent="0.25">
      <c r="A553" t="s">
        <v>950</v>
      </c>
      <c r="B553" t="s">
        <v>948</v>
      </c>
      <c r="C553" s="1">
        <v>745951</v>
      </c>
      <c r="D553" s="1">
        <v>448000</v>
      </c>
      <c r="E553" s="1">
        <v>745951</v>
      </c>
      <c r="F553" s="1">
        <v>448000</v>
      </c>
    </row>
    <row r="554" spans="1:6" x14ac:dyDescent="0.25">
      <c r="A554" t="s">
        <v>951</v>
      </c>
      <c r="B554" t="s">
        <v>948</v>
      </c>
      <c r="C554" s="1">
        <v>745951</v>
      </c>
      <c r="D554" s="1">
        <v>448000</v>
      </c>
      <c r="E554" s="1">
        <v>745951</v>
      </c>
      <c r="F554" s="1">
        <v>448000</v>
      </c>
    </row>
    <row r="555" spans="1:6" x14ac:dyDescent="0.25">
      <c r="A555" s="4" t="s">
        <v>952</v>
      </c>
      <c r="B555" s="4" t="s">
        <v>953</v>
      </c>
      <c r="C555" s="5">
        <v>0</v>
      </c>
      <c r="D555" s="5">
        <v>0</v>
      </c>
      <c r="E555" s="5">
        <v>0</v>
      </c>
      <c r="F555" s="5">
        <v>0</v>
      </c>
    </row>
    <row r="556" spans="1:6" x14ac:dyDescent="0.25">
      <c r="A556" t="s">
        <v>954</v>
      </c>
      <c r="B556" t="s">
        <v>955</v>
      </c>
      <c r="C556" s="1">
        <v>0</v>
      </c>
      <c r="D556" s="1">
        <v>0</v>
      </c>
      <c r="E556" s="1">
        <v>0</v>
      </c>
      <c r="F556" s="1">
        <v>0</v>
      </c>
    </row>
    <row r="557" spans="1:6" x14ac:dyDescent="0.25">
      <c r="A557" t="s">
        <v>956</v>
      </c>
      <c r="B557" t="s">
        <v>955</v>
      </c>
      <c r="C557" s="1">
        <v>0</v>
      </c>
      <c r="D557" s="1">
        <v>0</v>
      </c>
      <c r="E557" s="1">
        <v>0</v>
      </c>
      <c r="F557" s="1">
        <v>0</v>
      </c>
    </row>
    <row r="558" spans="1:6" x14ac:dyDescent="0.25">
      <c r="A558" s="4" t="s">
        <v>957</v>
      </c>
      <c r="B558" s="4" t="s">
        <v>955</v>
      </c>
      <c r="C558" s="5">
        <v>0</v>
      </c>
      <c r="D558" s="5">
        <v>0</v>
      </c>
      <c r="E558" s="5">
        <v>0</v>
      </c>
      <c r="F558" s="5">
        <v>0</v>
      </c>
    </row>
    <row r="559" spans="1:6" x14ac:dyDescent="0.25">
      <c r="A559" t="s">
        <v>958</v>
      </c>
      <c r="B559" t="s">
        <v>959</v>
      </c>
      <c r="C559" s="1">
        <v>2433065833.6700001</v>
      </c>
      <c r="D559" s="1">
        <v>89548644.650000006</v>
      </c>
      <c r="E559" s="1">
        <v>22500872.350000001</v>
      </c>
      <c r="F559" s="1">
        <v>2500113605.9699998</v>
      </c>
    </row>
    <row r="560" spans="1:6" x14ac:dyDescent="0.25">
      <c r="A560" t="s">
        <v>960</v>
      </c>
      <c r="B560" t="s">
        <v>961</v>
      </c>
      <c r="C560" s="1">
        <v>2433065833.6700001</v>
      </c>
      <c r="D560" s="1">
        <v>89548644.650000006</v>
      </c>
      <c r="E560" s="1">
        <v>22500872.350000001</v>
      </c>
      <c r="F560" s="1">
        <v>2500113605.9699998</v>
      </c>
    </row>
    <row r="561" spans="1:6" x14ac:dyDescent="0.25">
      <c r="A561" t="s">
        <v>962</v>
      </c>
      <c r="B561" t="s">
        <v>963</v>
      </c>
      <c r="C561" s="1">
        <v>1012632287.42</v>
      </c>
      <c r="D561" s="1">
        <v>15639415.380000001</v>
      </c>
      <c r="E561" s="1">
        <v>12308658.24</v>
      </c>
      <c r="F561" s="1">
        <v>1015963044.5599999</v>
      </c>
    </row>
    <row r="562" spans="1:6" x14ac:dyDescent="0.25">
      <c r="A562" t="s">
        <v>964</v>
      </c>
      <c r="B562" t="s">
        <v>963</v>
      </c>
      <c r="C562" s="1">
        <v>1012632287.42</v>
      </c>
      <c r="D562" s="1">
        <v>15639415.380000001</v>
      </c>
      <c r="E562" s="1">
        <v>12308658.24</v>
      </c>
      <c r="F562" s="1">
        <v>1015963044.5599999</v>
      </c>
    </row>
    <row r="563" spans="1:6" x14ac:dyDescent="0.25">
      <c r="A563" t="s">
        <v>965</v>
      </c>
      <c r="B563" t="s">
        <v>963</v>
      </c>
      <c r="C563" s="1">
        <v>1012632287.42</v>
      </c>
      <c r="D563" s="1">
        <v>15639415.380000001</v>
      </c>
      <c r="E563" s="1">
        <v>12308658.24</v>
      </c>
      <c r="F563" s="1">
        <v>1015963044.5599999</v>
      </c>
    </row>
    <row r="564" spans="1:6" x14ac:dyDescent="0.25">
      <c r="A564" t="s">
        <v>966</v>
      </c>
      <c r="B564" t="s">
        <v>963</v>
      </c>
      <c r="C564" s="1">
        <v>1012632287.42</v>
      </c>
      <c r="D564" s="1">
        <v>15639415.380000001</v>
      </c>
      <c r="E564" s="1">
        <v>12308658.24</v>
      </c>
      <c r="F564" s="1">
        <v>1015963044.5599999</v>
      </c>
    </row>
    <row r="565" spans="1:6" x14ac:dyDescent="0.25">
      <c r="A565" s="4" t="s">
        <v>967</v>
      </c>
      <c r="B565" s="4" t="s">
        <v>968</v>
      </c>
      <c r="C565" s="5">
        <v>1012632287.42</v>
      </c>
      <c r="D565" s="5">
        <v>15639415.380000001</v>
      </c>
      <c r="E565" s="5">
        <v>12308658.24</v>
      </c>
      <c r="F565" s="5">
        <v>1015963044.5599999</v>
      </c>
    </row>
    <row r="566" spans="1:6" x14ac:dyDescent="0.25">
      <c r="A566" t="s">
        <v>969</v>
      </c>
      <c r="B566" t="s">
        <v>970</v>
      </c>
      <c r="C566" s="1">
        <v>0</v>
      </c>
      <c r="D566" s="1">
        <v>0</v>
      </c>
      <c r="E566" s="1">
        <v>0</v>
      </c>
      <c r="F566" s="1">
        <v>0</v>
      </c>
    </row>
    <row r="567" spans="1:6" x14ac:dyDescent="0.25">
      <c r="A567" t="s">
        <v>971</v>
      </c>
      <c r="B567" t="s">
        <v>970</v>
      </c>
      <c r="C567" s="1">
        <v>0</v>
      </c>
      <c r="D567" s="1">
        <v>0</v>
      </c>
      <c r="E567" s="1">
        <v>0</v>
      </c>
      <c r="F567" s="1">
        <v>0</v>
      </c>
    </row>
    <row r="568" spans="1:6" x14ac:dyDescent="0.25">
      <c r="A568" s="4" t="s">
        <v>972</v>
      </c>
      <c r="B568" s="4" t="s">
        <v>973</v>
      </c>
      <c r="C568" s="5">
        <v>0</v>
      </c>
      <c r="D568" s="5">
        <v>0</v>
      </c>
      <c r="E568" s="5">
        <v>0</v>
      </c>
      <c r="F568" s="5">
        <v>0</v>
      </c>
    </row>
    <row r="569" spans="1:6" x14ac:dyDescent="0.25">
      <c r="A569" t="s">
        <v>974</v>
      </c>
      <c r="B569" t="s">
        <v>975</v>
      </c>
      <c r="C569" s="1">
        <v>1420433546.25</v>
      </c>
      <c r="D569" s="1">
        <v>73909229.269999996</v>
      </c>
      <c r="E569" s="1">
        <v>10192214.109999999</v>
      </c>
      <c r="F569" s="1">
        <v>1484150561.4100001</v>
      </c>
    </row>
    <row r="570" spans="1:6" x14ac:dyDescent="0.25">
      <c r="A570" t="s">
        <v>976</v>
      </c>
      <c r="B570" t="s">
        <v>975</v>
      </c>
      <c r="C570" s="1">
        <v>1420433546.25</v>
      </c>
      <c r="D570" s="1">
        <v>73909229.269999996</v>
      </c>
      <c r="E570" s="1">
        <v>10192214.109999999</v>
      </c>
      <c r="F570" s="1">
        <v>1484150561.4100001</v>
      </c>
    </row>
    <row r="571" spans="1:6" x14ac:dyDescent="0.25">
      <c r="A571" t="s">
        <v>977</v>
      </c>
      <c r="B571" t="s">
        <v>975</v>
      </c>
      <c r="C571" s="1">
        <v>1416386181.98</v>
      </c>
      <c r="D571" s="1">
        <v>73909229.269999996</v>
      </c>
      <c r="E571" s="1">
        <v>10192214.109999999</v>
      </c>
      <c r="F571" s="1">
        <v>1480103197.1400001</v>
      </c>
    </row>
    <row r="572" spans="1:6" x14ac:dyDescent="0.25">
      <c r="A572" t="s">
        <v>978</v>
      </c>
      <c r="B572" t="s">
        <v>975</v>
      </c>
      <c r="C572" s="1">
        <v>1416386181.98</v>
      </c>
      <c r="D572" s="1">
        <v>73909229.269999996</v>
      </c>
      <c r="E572" s="1">
        <v>10192214.109999999</v>
      </c>
      <c r="F572" s="1">
        <v>1480103197.1400001</v>
      </c>
    </row>
    <row r="573" spans="1:6" x14ac:dyDescent="0.25">
      <c r="A573" s="6" t="s">
        <v>979</v>
      </c>
      <c r="B573" s="6" t="s">
        <v>980</v>
      </c>
      <c r="C573" s="7">
        <v>58901698.909999996</v>
      </c>
      <c r="D573" s="7">
        <v>243108</v>
      </c>
      <c r="E573" s="7">
        <v>817833.82</v>
      </c>
      <c r="F573" s="7">
        <v>58326973.090000004</v>
      </c>
    </row>
    <row r="574" spans="1:6" x14ac:dyDescent="0.25">
      <c r="A574" s="8" t="s">
        <v>981</v>
      </c>
      <c r="B574" s="8" t="s">
        <v>982</v>
      </c>
      <c r="C574" s="9">
        <v>9436505.1600000001</v>
      </c>
      <c r="D574" s="9">
        <v>0</v>
      </c>
      <c r="E574" s="9">
        <v>5777.5</v>
      </c>
      <c r="F574" s="9">
        <v>9430727.6600000001</v>
      </c>
    </row>
    <row r="575" spans="1:6" x14ac:dyDescent="0.25">
      <c r="A575" s="10" t="s">
        <v>983</v>
      </c>
      <c r="B575" s="10" t="s">
        <v>984</v>
      </c>
      <c r="C575" s="11">
        <v>324435889.06999999</v>
      </c>
      <c r="D575" s="11">
        <v>59183320.689999998</v>
      </c>
      <c r="E575" s="11">
        <v>1557837.1</v>
      </c>
      <c r="F575" s="11">
        <v>382061372.66000003</v>
      </c>
    </row>
    <row r="576" spans="1:6" x14ac:dyDescent="0.25">
      <c r="A576" s="16" t="s">
        <v>985</v>
      </c>
      <c r="B576" s="16" t="s">
        <v>986</v>
      </c>
      <c r="C576" s="17">
        <v>5366000.62</v>
      </c>
      <c r="D576" s="17">
        <v>1177273.25</v>
      </c>
      <c r="E576" s="17">
        <v>36819.68</v>
      </c>
      <c r="F576" s="17">
        <v>6506454.1900000004</v>
      </c>
    </row>
    <row r="577" spans="1:7" x14ac:dyDescent="0.25">
      <c r="A577" s="22" t="s">
        <v>987</v>
      </c>
      <c r="B577" s="22" t="s">
        <v>988</v>
      </c>
      <c r="C577" s="23">
        <v>240949892.93000001</v>
      </c>
      <c r="D577" s="23">
        <v>0</v>
      </c>
      <c r="E577" s="23">
        <v>616837.84</v>
      </c>
      <c r="F577" s="23">
        <v>240333055.09</v>
      </c>
    </row>
    <row r="578" spans="1:7" x14ac:dyDescent="0.25">
      <c r="A578" s="24" t="s">
        <v>989</v>
      </c>
      <c r="B578" s="24" t="s">
        <v>990</v>
      </c>
      <c r="C578" s="25">
        <v>0</v>
      </c>
      <c r="D578" s="25">
        <v>0</v>
      </c>
      <c r="E578" s="25">
        <v>0</v>
      </c>
      <c r="F578" s="25">
        <v>0</v>
      </c>
    </row>
    <row r="579" spans="1:7" x14ac:dyDescent="0.25">
      <c r="A579" s="26" t="s">
        <v>991</v>
      </c>
      <c r="B579" s="26" t="s">
        <v>992</v>
      </c>
      <c r="C579" s="27">
        <v>49514999.469999999</v>
      </c>
      <c r="D579" s="27">
        <v>153530.64000000001</v>
      </c>
      <c r="E579" s="27">
        <v>11818.83</v>
      </c>
      <c r="F579" s="27">
        <v>49656711.280000001</v>
      </c>
    </row>
    <row r="580" spans="1:7" x14ac:dyDescent="0.25">
      <c r="A580" s="28" t="s">
        <v>993</v>
      </c>
      <c r="B580" s="28" t="s">
        <v>994</v>
      </c>
      <c r="C580" s="29">
        <v>62875037.479999997</v>
      </c>
      <c r="D580" s="29">
        <v>907004.54</v>
      </c>
      <c r="E580" s="29">
        <v>547804.12</v>
      </c>
      <c r="F580" s="29">
        <v>63234237.899999999</v>
      </c>
      <c r="G580" s="28"/>
    </row>
    <row r="581" spans="1:7" x14ac:dyDescent="0.25">
      <c r="A581" s="30" t="s">
        <v>995</v>
      </c>
      <c r="B581" s="30" t="s">
        <v>996</v>
      </c>
      <c r="C581" s="31">
        <v>461882686.01999998</v>
      </c>
      <c r="D581" s="31">
        <v>5426708.1500000004</v>
      </c>
      <c r="E581" s="31">
        <v>4751946.99</v>
      </c>
      <c r="F581" s="31">
        <v>462557447.18000001</v>
      </c>
    </row>
    <row r="582" spans="1:7" x14ac:dyDescent="0.25">
      <c r="A582" s="32" t="s">
        <v>997</v>
      </c>
      <c r="B582" s="32" t="s">
        <v>998</v>
      </c>
      <c r="C582" s="33">
        <v>114011952.98999999</v>
      </c>
      <c r="D582" s="33">
        <v>2115988.2400000002</v>
      </c>
      <c r="E582" s="33">
        <v>1825634.65</v>
      </c>
      <c r="F582" s="33">
        <v>114302306.58</v>
      </c>
    </row>
    <row r="583" spans="1:7" x14ac:dyDescent="0.25">
      <c r="A583" s="34" t="s">
        <v>999</v>
      </c>
      <c r="B583" s="34" t="s">
        <v>1000</v>
      </c>
      <c r="C583" s="35">
        <v>194163.29</v>
      </c>
      <c r="D583" s="35">
        <v>0</v>
      </c>
      <c r="E583" s="35">
        <v>0</v>
      </c>
      <c r="F583" s="35">
        <v>194163.29</v>
      </c>
    </row>
    <row r="584" spans="1:7" x14ac:dyDescent="0.25">
      <c r="A584" s="36" t="s">
        <v>1001</v>
      </c>
      <c r="B584" s="36" t="s">
        <v>1002</v>
      </c>
      <c r="C584" s="37">
        <v>2024000</v>
      </c>
      <c r="D584" s="37">
        <v>0</v>
      </c>
      <c r="E584" s="37">
        <v>0</v>
      </c>
      <c r="F584" s="37">
        <v>2024000</v>
      </c>
    </row>
    <row r="585" spans="1:7" x14ac:dyDescent="0.25">
      <c r="A585" s="38" t="s">
        <v>1003</v>
      </c>
      <c r="B585" s="38" t="s">
        <v>1004</v>
      </c>
      <c r="C585" s="39">
        <v>2622048.8199999998</v>
      </c>
      <c r="D585" s="39">
        <v>25516.92</v>
      </c>
      <c r="E585" s="39">
        <v>0</v>
      </c>
      <c r="F585" s="39">
        <v>2647565.7400000002</v>
      </c>
    </row>
    <row r="586" spans="1:7" x14ac:dyDescent="0.25">
      <c r="A586" s="40" t="s">
        <v>1005</v>
      </c>
      <c r="B586" s="40" t="s">
        <v>1006</v>
      </c>
      <c r="C586" s="41">
        <v>1380539.88</v>
      </c>
      <c r="D586" s="41">
        <v>0</v>
      </c>
      <c r="E586" s="41">
        <v>0</v>
      </c>
      <c r="F586" s="41">
        <v>1380539.88</v>
      </c>
    </row>
    <row r="587" spans="1:7" x14ac:dyDescent="0.25">
      <c r="A587" s="42" t="s">
        <v>1007</v>
      </c>
      <c r="B587" s="42" t="s">
        <v>1008</v>
      </c>
      <c r="C587" s="43">
        <v>31255079.940000001</v>
      </c>
      <c r="D587" s="43">
        <v>131560</v>
      </c>
      <c r="E587" s="43">
        <v>0</v>
      </c>
      <c r="F587" s="43">
        <v>31386639.940000001</v>
      </c>
    </row>
    <row r="588" spans="1:7" x14ac:dyDescent="0.25">
      <c r="A588" s="44" t="s">
        <v>1009</v>
      </c>
      <c r="B588" s="44" t="s">
        <v>1010</v>
      </c>
      <c r="C588" s="45">
        <v>1322428.8</v>
      </c>
      <c r="D588" s="45">
        <v>0</v>
      </c>
      <c r="E588" s="45">
        <v>0</v>
      </c>
      <c r="F588" s="45">
        <v>1322428.8</v>
      </c>
    </row>
    <row r="589" spans="1:7" x14ac:dyDescent="0.25">
      <c r="A589" s="48" t="s">
        <v>1011</v>
      </c>
      <c r="B589" s="48" t="s">
        <v>1012</v>
      </c>
      <c r="C589" s="49">
        <v>18734615.469999999</v>
      </c>
      <c r="D589" s="49">
        <v>231100</v>
      </c>
      <c r="E589" s="49">
        <v>19903.580000000002</v>
      </c>
      <c r="F589" s="49">
        <v>18945811.890000001</v>
      </c>
    </row>
    <row r="590" spans="1:7" x14ac:dyDescent="0.25">
      <c r="A590" s="26" t="s">
        <v>1013</v>
      </c>
      <c r="B590" s="26" t="s">
        <v>1014</v>
      </c>
      <c r="C590" s="27">
        <v>11324816.66</v>
      </c>
      <c r="D590" s="27">
        <v>4314118.84</v>
      </c>
      <c r="E590" s="27">
        <v>0</v>
      </c>
      <c r="F590" s="27">
        <v>15638935.5</v>
      </c>
    </row>
    <row r="591" spans="1:7" x14ac:dyDescent="0.25">
      <c r="A591" s="16" t="s">
        <v>1015</v>
      </c>
      <c r="B591" s="16" t="s">
        <v>1016</v>
      </c>
      <c r="C591" s="17">
        <v>8320200.8799999999</v>
      </c>
      <c r="D591" s="17">
        <v>0</v>
      </c>
      <c r="E591" s="17">
        <v>0</v>
      </c>
      <c r="F591" s="17">
        <v>8320200.8799999999</v>
      </c>
    </row>
    <row r="592" spans="1:7" x14ac:dyDescent="0.25">
      <c r="A592" s="22" t="s">
        <v>1017</v>
      </c>
      <c r="B592" s="22" t="s">
        <v>1018</v>
      </c>
      <c r="C592" s="23">
        <v>1235527.6299999999</v>
      </c>
      <c r="D592" s="23">
        <v>0</v>
      </c>
      <c r="E592" s="23">
        <v>0</v>
      </c>
      <c r="F592" s="23">
        <v>1235527.6299999999</v>
      </c>
    </row>
    <row r="593" spans="1:7" x14ac:dyDescent="0.25">
      <c r="A593" s="48" t="s">
        <v>1019</v>
      </c>
      <c r="B593" s="48" t="s">
        <v>1020</v>
      </c>
      <c r="C593" s="49">
        <v>80000</v>
      </c>
      <c r="D593" s="49">
        <v>0</v>
      </c>
      <c r="E593" s="49">
        <v>0</v>
      </c>
      <c r="F593" s="49">
        <v>80000</v>
      </c>
    </row>
    <row r="594" spans="1:7" x14ac:dyDescent="0.25">
      <c r="A594" s="4" t="s">
        <v>1021</v>
      </c>
      <c r="B594" s="4" t="s">
        <v>1022</v>
      </c>
      <c r="C594" s="5">
        <v>10518097.960000001</v>
      </c>
      <c r="D594" s="5">
        <v>0</v>
      </c>
      <c r="E594" s="5">
        <v>0</v>
      </c>
      <c r="F594" s="5">
        <v>10518097.960000001</v>
      </c>
    </row>
    <row r="595" spans="1:7" x14ac:dyDescent="0.25">
      <c r="A595" t="s">
        <v>1023</v>
      </c>
      <c r="B595" t="s">
        <v>1024</v>
      </c>
      <c r="C595" s="1">
        <v>0</v>
      </c>
      <c r="D595" s="1">
        <v>0</v>
      </c>
      <c r="E595" s="1">
        <v>0</v>
      </c>
      <c r="F595" s="1">
        <v>0</v>
      </c>
    </row>
    <row r="596" spans="1:7" x14ac:dyDescent="0.25">
      <c r="A596" t="s">
        <v>1025</v>
      </c>
      <c r="B596" t="s">
        <v>1026</v>
      </c>
      <c r="C596" s="1">
        <v>0</v>
      </c>
      <c r="D596" s="1">
        <v>0</v>
      </c>
      <c r="E596" s="1">
        <v>0</v>
      </c>
      <c r="F596" s="1">
        <v>0</v>
      </c>
    </row>
    <row r="597" spans="1:7" x14ac:dyDescent="0.25">
      <c r="A597" t="s">
        <v>1027</v>
      </c>
      <c r="B597" t="s">
        <v>1028</v>
      </c>
      <c r="C597" s="1">
        <v>261628.94</v>
      </c>
      <c r="D597" s="1">
        <v>0</v>
      </c>
      <c r="E597" s="1">
        <v>0</v>
      </c>
      <c r="F597" s="1">
        <v>261628.94</v>
      </c>
    </row>
    <row r="598" spans="1:7" x14ac:dyDescent="0.25">
      <c r="A598" t="s">
        <v>1029</v>
      </c>
      <c r="B598" t="s">
        <v>1028</v>
      </c>
      <c r="C598" s="1">
        <v>261628.94</v>
      </c>
      <c r="D598" s="1">
        <v>0</v>
      </c>
      <c r="E598" s="1">
        <v>0</v>
      </c>
      <c r="F598" s="1">
        <v>261628.94</v>
      </c>
    </row>
    <row r="599" spans="1:7" x14ac:dyDescent="0.25">
      <c r="A599" s="30" t="s">
        <v>1030</v>
      </c>
      <c r="B599" s="30" t="s">
        <v>1031</v>
      </c>
      <c r="C599" s="31">
        <v>28500</v>
      </c>
      <c r="D599" s="31">
        <v>0</v>
      </c>
      <c r="E599" s="31">
        <v>0</v>
      </c>
      <c r="F599" s="31">
        <v>28500</v>
      </c>
    </row>
    <row r="600" spans="1:7" x14ac:dyDescent="0.25">
      <c r="A600" s="32" t="s">
        <v>1032</v>
      </c>
      <c r="B600" s="32" t="s">
        <v>1033</v>
      </c>
      <c r="C600" s="33">
        <v>233128.94</v>
      </c>
      <c r="D600" s="33">
        <v>0</v>
      </c>
      <c r="E600" s="33">
        <v>0</v>
      </c>
      <c r="F600" s="33">
        <v>233128.94</v>
      </c>
    </row>
    <row r="601" spans="1:7" x14ac:dyDescent="0.25">
      <c r="A601" t="s">
        <v>1034</v>
      </c>
      <c r="B601" t="s">
        <v>1035</v>
      </c>
      <c r="C601" s="1">
        <v>572759.4</v>
      </c>
      <c r="D601" s="1">
        <v>0</v>
      </c>
      <c r="E601" s="1">
        <v>0</v>
      </c>
      <c r="F601" s="1">
        <v>572759.4</v>
      </c>
    </row>
    <row r="602" spans="1:7" x14ac:dyDescent="0.25">
      <c r="A602" t="s">
        <v>1036</v>
      </c>
      <c r="B602" t="s">
        <v>1035</v>
      </c>
      <c r="C602" s="1">
        <v>572759.4</v>
      </c>
      <c r="D602" s="1">
        <v>0</v>
      </c>
      <c r="E602" s="1">
        <v>0</v>
      </c>
      <c r="F602" s="1">
        <v>572759.4</v>
      </c>
    </row>
    <row r="603" spans="1:7" x14ac:dyDescent="0.25">
      <c r="A603" s="28" t="s">
        <v>1037</v>
      </c>
      <c r="B603" s="28" t="s">
        <v>1038</v>
      </c>
      <c r="C603" s="29">
        <v>11986.4</v>
      </c>
      <c r="D603" s="29">
        <v>0</v>
      </c>
      <c r="E603" s="29">
        <v>0</v>
      </c>
      <c r="F603" s="29">
        <v>11986.4</v>
      </c>
      <c r="G603" s="28"/>
    </row>
    <row r="604" spans="1:7" x14ac:dyDescent="0.25">
      <c r="A604" s="30" t="s">
        <v>1039</v>
      </c>
      <c r="B604" s="30" t="s">
        <v>1040</v>
      </c>
      <c r="C604" s="31">
        <v>560773</v>
      </c>
      <c r="D604" s="31">
        <v>0</v>
      </c>
      <c r="E604" s="31">
        <v>0</v>
      </c>
      <c r="F604" s="31">
        <v>560773</v>
      </c>
    </row>
    <row r="605" spans="1:7" x14ac:dyDescent="0.25">
      <c r="A605" t="s">
        <v>1041</v>
      </c>
      <c r="B605" t="s">
        <v>1042</v>
      </c>
      <c r="C605" s="1">
        <v>2845990.82</v>
      </c>
      <c r="D605" s="1">
        <v>0</v>
      </c>
      <c r="E605" s="1">
        <v>0</v>
      </c>
      <c r="F605" s="1">
        <v>2845990.82</v>
      </c>
    </row>
    <row r="606" spans="1:7" x14ac:dyDescent="0.25">
      <c r="A606" t="s">
        <v>1043</v>
      </c>
      <c r="B606" t="s">
        <v>1042</v>
      </c>
      <c r="C606" s="1">
        <v>2845990.82</v>
      </c>
      <c r="D606" s="1">
        <v>0</v>
      </c>
      <c r="E606" s="1">
        <v>0</v>
      </c>
      <c r="F606" s="1">
        <v>2845990.82</v>
      </c>
    </row>
    <row r="607" spans="1:7" x14ac:dyDescent="0.25">
      <c r="A607" s="28" t="s">
        <v>1044</v>
      </c>
      <c r="B607" s="28" t="s">
        <v>1045</v>
      </c>
      <c r="C607" s="29">
        <v>145420</v>
      </c>
      <c r="D607" s="29">
        <v>0</v>
      </c>
      <c r="E607" s="29">
        <v>0</v>
      </c>
      <c r="F607" s="29">
        <v>145420</v>
      </c>
      <c r="G607" s="28"/>
    </row>
    <row r="608" spans="1:7" x14ac:dyDescent="0.25">
      <c r="A608" s="30" t="s">
        <v>1046</v>
      </c>
      <c r="B608" s="30" t="s">
        <v>1047</v>
      </c>
      <c r="C608" s="31">
        <v>383574.89</v>
      </c>
      <c r="D608" s="31">
        <v>0</v>
      </c>
      <c r="E608" s="31">
        <v>0</v>
      </c>
      <c r="F608" s="31">
        <v>383574.89</v>
      </c>
    </row>
    <row r="609" spans="1:6" x14ac:dyDescent="0.25">
      <c r="A609" s="32" t="s">
        <v>1048</v>
      </c>
      <c r="B609" s="32" t="s">
        <v>1049</v>
      </c>
      <c r="C609" s="33">
        <v>2316995.9300000002</v>
      </c>
      <c r="D609" s="33">
        <v>0</v>
      </c>
      <c r="E609" s="33">
        <v>0</v>
      </c>
      <c r="F609" s="33">
        <v>2316995.9300000002</v>
      </c>
    </row>
    <row r="610" spans="1:6" x14ac:dyDescent="0.25">
      <c r="A610" t="s">
        <v>1050</v>
      </c>
      <c r="B610" t="s">
        <v>1051</v>
      </c>
      <c r="C610" s="1">
        <v>366985.11</v>
      </c>
      <c r="D610" s="1">
        <v>0</v>
      </c>
      <c r="E610" s="1">
        <v>0</v>
      </c>
      <c r="F610" s="1">
        <v>366985.11</v>
      </c>
    </row>
    <row r="611" spans="1:6" x14ac:dyDescent="0.25">
      <c r="A611" t="s">
        <v>1052</v>
      </c>
      <c r="B611" t="s">
        <v>1051</v>
      </c>
      <c r="C611" s="1">
        <v>366985.11</v>
      </c>
      <c r="D611" s="1">
        <v>0</v>
      </c>
      <c r="E611" s="1">
        <v>0</v>
      </c>
      <c r="F611" s="1">
        <v>366985.11</v>
      </c>
    </row>
    <row r="612" spans="1:6" x14ac:dyDescent="0.25">
      <c r="A612" s="30" t="s">
        <v>1053</v>
      </c>
      <c r="B612" s="30" t="s">
        <v>1054</v>
      </c>
      <c r="C612" s="31">
        <v>76198.37</v>
      </c>
      <c r="D612" s="31">
        <v>0</v>
      </c>
      <c r="E612" s="31">
        <v>0</v>
      </c>
      <c r="F612" s="31">
        <v>76198.37</v>
      </c>
    </row>
    <row r="613" spans="1:6" x14ac:dyDescent="0.25">
      <c r="A613" s="32" t="s">
        <v>1055</v>
      </c>
      <c r="B613" s="32" t="s">
        <v>1056</v>
      </c>
      <c r="C613" s="33">
        <v>290786.74</v>
      </c>
      <c r="D613" s="33">
        <v>0</v>
      </c>
      <c r="E613" s="33">
        <v>0</v>
      </c>
      <c r="F613" s="33">
        <v>290786.74</v>
      </c>
    </row>
    <row r="614" spans="1:6" x14ac:dyDescent="0.25">
      <c r="A614" t="s">
        <v>1057</v>
      </c>
      <c r="B614" t="s">
        <v>1058</v>
      </c>
      <c r="C614" s="1">
        <v>78658374.560000002</v>
      </c>
      <c r="D614" s="1">
        <v>1033338.55</v>
      </c>
      <c r="E614" s="1">
        <v>6457594.9699999997</v>
      </c>
      <c r="F614" s="1">
        <v>73234118.140000001</v>
      </c>
    </row>
    <row r="615" spans="1:6" x14ac:dyDescent="0.25">
      <c r="A615" t="s">
        <v>1059</v>
      </c>
      <c r="B615" t="s">
        <v>1060</v>
      </c>
      <c r="C615" s="1">
        <v>78655874.560000002</v>
      </c>
      <c r="D615" s="1">
        <v>1033338.55</v>
      </c>
      <c r="E615" s="1">
        <v>6457594.9699999997</v>
      </c>
      <c r="F615" s="1">
        <v>73231618.140000001</v>
      </c>
    </row>
    <row r="616" spans="1:6" x14ac:dyDescent="0.25">
      <c r="A616" t="s">
        <v>1061</v>
      </c>
      <c r="B616" t="s">
        <v>1062</v>
      </c>
      <c r="C616" s="1">
        <v>78655874.560000002</v>
      </c>
      <c r="D616" s="1">
        <v>1033338.55</v>
      </c>
      <c r="E616" s="1">
        <v>6457594.9699999997</v>
      </c>
      <c r="F616" s="1">
        <v>73231618.140000001</v>
      </c>
    </row>
    <row r="617" spans="1:6" x14ac:dyDescent="0.25">
      <c r="A617" t="s">
        <v>1063</v>
      </c>
      <c r="B617" t="s">
        <v>1062</v>
      </c>
      <c r="C617" s="1">
        <v>78655874.560000002</v>
      </c>
      <c r="D617" s="1">
        <v>1033338.55</v>
      </c>
      <c r="E617" s="1">
        <v>6457594.9699999997</v>
      </c>
      <c r="F617" s="1">
        <v>73231618.140000001</v>
      </c>
    </row>
    <row r="618" spans="1:6" x14ac:dyDescent="0.25">
      <c r="A618" t="s">
        <v>1064</v>
      </c>
      <c r="B618" t="s">
        <v>1062</v>
      </c>
      <c r="C618" s="1">
        <v>78655874.560000002</v>
      </c>
      <c r="D618" s="1">
        <v>1033338.55</v>
      </c>
      <c r="E618" s="1">
        <v>6457594.9699999997</v>
      </c>
      <c r="F618" s="1">
        <v>73231618.140000001</v>
      </c>
    </row>
    <row r="619" spans="1:6" x14ac:dyDescent="0.25">
      <c r="A619" t="s">
        <v>1065</v>
      </c>
      <c r="B619" t="s">
        <v>1062</v>
      </c>
      <c r="C619" s="1">
        <v>78655874.560000002</v>
      </c>
      <c r="D619" s="1">
        <v>1033338.55</v>
      </c>
      <c r="E619" s="1">
        <v>6457594.9699999997</v>
      </c>
      <c r="F619" s="1">
        <v>73231618.140000001</v>
      </c>
    </row>
    <row r="620" spans="1:6" x14ac:dyDescent="0.25">
      <c r="A620" s="48" t="s">
        <v>1066</v>
      </c>
      <c r="B620" s="48" t="s">
        <v>1067</v>
      </c>
      <c r="C620" s="49">
        <v>0</v>
      </c>
      <c r="D620" s="49">
        <v>924400</v>
      </c>
      <c r="E620" s="49">
        <v>272808.46999999997</v>
      </c>
      <c r="F620" s="49">
        <v>651591.53</v>
      </c>
    </row>
    <row r="621" spans="1:6" x14ac:dyDescent="0.25">
      <c r="A621" s="26" t="s">
        <v>1068</v>
      </c>
      <c r="B621" s="26" t="s">
        <v>1069</v>
      </c>
      <c r="C621" s="27">
        <v>78655873.560000002</v>
      </c>
      <c r="D621" s="27">
        <v>108938.55</v>
      </c>
      <c r="E621" s="27">
        <v>6184786.5</v>
      </c>
      <c r="F621" s="27">
        <v>72580025.609999999</v>
      </c>
    </row>
    <row r="622" spans="1:6" x14ac:dyDescent="0.25">
      <c r="A622" t="s">
        <v>1070</v>
      </c>
      <c r="B622" t="s">
        <v>1071</v>
      </c>
      <c r="C622" s="1">
        <v>1</v>
      </c>
      <c r="D622" s="1">
        <v>0</v>
      </c>
      <c r="E622" s="1">
        <v>0</v>
      </c>
      <c r="F622" s="1">
        <v>1</v>
      </c>
    </row>
    <row r="623" spans="1:6" x14ac:dyDescent="0.25">
      <c r="A623" t="s">
        <v>1072</v>
      </c>
      <c r="B623" t="s">
        <v>1073</v>
      </c>
      <c r="C623" s="1">
        <v>0</v>
      </c>
      <c r="D623" s="1">
        <v>0</v>
      </c>
      <c r="E623" s="1">
        <v>0</v>
      </c>
      <c r="F623" s="1">
        <v>0</v>
      </c>
    </row>
    <row r="624" spans="1:6" x14ac:dyDescent="0.25">
      <c r="A624" t="s">
        <v>1074</v>
      </c>
      <c r="B624" t="s">
        <v>1073</v>
      </c>
      <c r="C624" s="1">
        <v>0</v>
      </c>
      <c r="D624" s="1">
        <v>0</v>
      </c>
      <c r="E624" s="1">
        <v>0</v>
      </c>
      <c r="F624" s="1">
        <v>0</v>
      </c>
    </row>
    <row r="625" spans="1:6" x14ac:dyDescent="0.25">
      <c r="A625" s="26" t="s">
        <v>1075</v>
      </c>
      <c r="B625" s="26" t="s">
        <v>1076</v>
      </c>
      <c r="C625" s="27">
        <v>0</v>
      </c>
      <c r="D625" s="27">
        <v>0</v>
      </c>
      <c r="E625" s="27">
        <v>0</v>
      </c>
      <c r="F625" s="27">
        <v>0</v>
      </c>
    </row>
    <row r="626" spans="1:6" x14ac:dyDescent="0.25">
      <c r="A626" t="s">
        <v>1077</v>
      </c>
      <c r="B626" t="s">
        <v>1078</v>
      </c>
      <c r="C626" s="1">
        <v>0</v>
      </c>
      <c r="D626" s="1">
        <v>0</v>
      </c>
      <c r="E626" s="1">
        <v>0</v>
      </c>
      <c r="F626" s="1">
        <v>0</v>
      </c>
    </row>
    <row r="627" spans="1:6" x14ac:dyDescent="0.25">
      <c r="A627" t="s">
        <v>1079</v>
      </c>
      <c r="B627" t="s">
        <v>1078</v>
      </c>
      <c r="C627" s="1">
        <v>0</v>
      </c>
      <c r="D627" s="1">
        <v>0</v>
      </c>
      <c r="E627" s="1">
        <v>0</v>
      </c>
      <c r="F627" s="1">
        <v>0</v>
      </c>
    </row>
    <row r="628" spans="1:6" x14ac:dyDescent="0.25">
      <c r="A628" s="26" t="s">
        <v>1080</v>
      </c>
      <c r="B628" s="26" t="s">
        <v>1081</v>
      </c>
      <c r="C628" s="27">
        <v>0</v>
      </c>
      <c r="D628" s="27">
        <v>0</v>
      </c>
      <c r="E628" s="27">
        <v>0</v>
      </c>
      <c r="F628" s="27">
        <v>0</v>
      </c>
    </row>
    <row r="629" spans="1:6" x14ac:dyDescent="0.25">
      <c r="A629" t="s">
        <v>1082</v>
      </c>
      <c r="B629" t="s">
        <v>1083</v>
      </c>
      <c r="C629" s="1">
        <v>0</v>
      </c>
      <c r="D629" s="1">
        <v>0</v>
      </c>
      <c r="E629" s="1">
        <v>0</v>
      </c>
      <c r="F629" s="1">
        <v>0</v>
      </c>
    </row>
    <row r="630" spans="1:6" x14ac:dyDescent="0.25">
      <c r="A630" t="s">
        <v>1084</v>
      </c>
      <c r="B630" t="s">
        <v>1083</v>
      </c>
      <c r="C630" s="1">
        <v>0</v>
      </c>
      <c r="D630" s="1">
        <v>0</v>
      </c>
      <c r="E630" s="1">
        <v>0</v>
      </c>
      <c r="F630" s="1">
        <v>0</v>
      </c>
    </row>
    <row r="631" spans="1:6" x14ac:dyDescent="0.25">
      <c r="A631" s="26" t="s">
        <v>1085</v>
      </c>
      <c r="B631" s="26" t="s">
        <v>1086</v>
      </c>
      <c r="C631" s="27">
        <v>0</v>
      </c>
      <c r="D631" s="27">
        <v>0</v>
      </c>
      <c r="E631" s="27">
        <v>0</v>
      </c>
      <c r="F631" s="27">
        <v>0</v>
      </c>
    </row>
    <row r="632" spans="1:6" x14ac:dyDescent="0.25">
      <c r="A632" t="s">
        <v>1087</v>
      </c>
      <c r="B632" t="s">
        <v>1088</v>
      </c>
      <c r="C632" s="1">
        <v>0</v>
      </c>
      <c r="D632" s="1">
        <v>0</v>
      </c>
      <c r="E632" s="1">
        <v>0</v>
      </c>
      <c r="F632" s="1">
        <v>0</v>
      </c>
    </row>
    <row r="633" spans="1:6" x14ac:dyDescent="0.25">
      <c r="A633" t="s">
        <v>1089</v>
      </c>
      <c r="B633" t="s">
        <v>1088</v>
      </c>
      <c r="C633" s="1">
        <v>0</v>
      </c>
      <c r="D633" s="1">
        <v>0</v>
      </c>
      <c r="E633" s="1">
        <v>0</v>
      </c>
      <c r="F633" s="1">
        <v>0</v>
      </c>
    </row>
    <row r="634" spans="1:6" x14ac:dyDescent="0.25">
      <c r="A634" s="26" t="s">
        <v>1090</v>
      </c>
      <c r="B634" s="26" t="s">
        <v>1091</v>
      </c>
      <c r="C634" s="27">
        <v>0</v>
      </c>
      <c r="D634" s="27">
        <v>0</v>
      </c>
      <c r="E634" s="27">
        <v>0</v>
      </c>
      <c r="F634" s="27">
        <v>0</v>
      </c>
    </row>
    <row r="635" spans="1:6" x14ac:dyDescent="0.25">
      <c r="A635" t="s">
        <v>1092</v>
      </c>
      <c r="B635" t="s">
        <v>1093</v>
      </c>
      <c r="C635" s="1">
        <v>0</v>
      </c>
      <c r="D635" s="1">
        <v>0</v>
      </c>
      <c r="E635" s="1">
        <v>0</v>
      </c>
      <c r="F635" s="1">
        <v>0</v>
      </c>
    </row>
    <row r="636" spans="1:6" x14ac:dyDescent="0.25">
      <c r="A636" t="s">
        <v>1094</v>
      </c>
      <c r="B636" t="s">
        <v>1093</v>
      </c>
      <c r="C636" s="1">
        <v>0</v>
      </c>
      <c r="D636" s="1">
        <v>0</v>
      </c>
      <c r="E636" s="1">
        <v>0</v>
      </c>
      <c r="F636" s="1">
        <v>0</v>
      </c>
    </row>
    <row r="637" spans="1:6" x14ac:dyDescent="0.25">
      <c r="A637" s="26" t="s">
        <v>1095</v>
      </c>
      <c r="B637" s="26" t="s">
        <v>1096</v>
      </c>
      <c r="C637" s="27">
        <v>0</v>
      </c>
      <c r="D637" s="27">
        <v>0</v>
      </c>
      <c r="E637" s="27">
        <v>0</v>
      </c>
      <c r="F637" s="27">
        <v>0</v>
      </c>
    </row>
    <row r="638" spans="1:6" x14ac:dyDescent="0.25">
      <c r="A638" t="s">
        <v>1097</v>
      </c>
      <c r="B638" t="s">
        <v>1098</v>
      </c>
      <c r="C638" s="1">
        <v>0</v>
      </c>
      <c r="D638" s="1">
        <v>0</v>
      </c>
      <c r="E638" s="1">
        <v>0</v>
      </c>
      <c r="F638" s="1">
        <v>0</v>
      </c>
    </row>
    <row r="639" spans="1:6" x14ac:dyDescent="0.25">
      <c r="A639" t="s">
        <v>1099</v>
      </c>
      <c r="B639" t="s">
        <v>1098</v>
      </c>
      <c r="C639" s="1">
        <v>0</v>
      </c>
      <c r="D639" s="1">
        <v>0</v>
      </c>
      <c r="E639" s="1">
        <v>0</v>
      </c>
      <c r="F639" s="1">
        <v>0</v>
      </c>
    </row>
    <row r="640" spans="1:6" x14ac:dyDescent="0.25">
      <c r="A640" s="26" t="s">
        <v>1100</v>
      </c>
      <c r="B640" s="26" t="s">
        <v>1101</v>
      </c>
      <c r="C640" s="27">
        <v>0</v>
      </c>
      <c r="D640" s="27">
        <v>0</v>
      </c>
      <c r="E640" s="27">
        <v>0</v>
      </c>
      <c r="F640" s="27">
        <v>0</v>
      </c>
    </row>
    <row r="641" spans="1:6" x14ac:dyDescent="0.25">
      <c r="A641" t="s">
        <v>1102</v>
      </c>
      <c r="B641" t="s">
        <v>1103</v>
      </c>
      <c r="C641" s="1">
        <v>0</v>
      </c>
      <c r="D641" s="1">
        <v>0</v>
      </c>
      <c r="E641" s="1">
        <v>0</v>
      </c>
      <c r="F641" s="1">
        <v>0</v>
      </c>
    </row>
    <row r="642" spans="1:6" x14ac:dyDescent="0.25">
      <c r="A642" t="s">
        <v>1104</v>
      </c>
      <c r="B642" t="s">
        <v>1103</v>
      </c>
      <c r="C642" s="1">
        <v>0</v>
      </c>
      <c r="D642" s="1">
        <v>0</v>
      </c>
      <c r="E642" s="1">
        <v>0</v>
      </c>
      <c r="F642" s="1">
        <v>0</v>
      </c>
    </row>
    <row r="643" spans="1:6" x14ac:dyDescent="0.25">
      <c r="A643" s="26" t="s">
        <v>1105</v>
      </c>
      <c r="B643" s="26" t="s">
        <v>1106</v>
      </c>
      <c r="C643" s="27">
        <v>0</v>
      </c>
      <c r="D643" s="27">
        <v>0</v>
      </c>
      <c r="E643" s="27">
        <v>0</v>
      </c>
      <c r="F643" s="27">
        <v>0</v>
      </c>
    </row>
    <row r="644" spans="1:6" x14ac:dyDescent="0.25">
      <c r="A644" t="s">
        <v>1107</v>
      </c>
      <c r="B644" t="s">
        <v>1108</v>
      </c>
      <c r="C644" s="1">
        <v>2500</v>
      </c>
      <c r="D644" s="1">
        <v>0</v>
      </c>
      <c r="E644" s="1">
        <v>0</v>
      </c>
      <c r="F644" s="1">
        <v>2500</v>
      </c>
    </row>
    <row r="645" spans="1:6" x14ac:dyDescent="0.25">
      <c r="A645" t="s">
        <v>1109</v>
      </c>
      <c r="B645" t="s">
        <v>1110</v>
      </c>
      <c r="C645" s="1">
        <v>2500</v>
      </c>
      <c r="D645" s="1">
        <v>0</v>
      </c>
      <c r="E645" s="1">
        <v>0</v>
      </c>
      <c r="F645" s="1">
        <v>2500</v>
      </c>
    </row>
    <row r="646" spans="1:6" x14ac:dyDescent="0.25">
      <c r="A646" t="s">
        <v>1111</v>
      </c>
      <c r="B646" t="s">
        <v>1110</v>
      </c>
      <c r="C646" s="1">
        <v>2500</v>
      </c>
      <c r="D646" s="1">
        <v>0</v>
      </c>
      <c r="E646" s="1">
        <v>0</v>
      </c>
      <c r="F646" s="1">
        <v>2500</v>
      </c>
    </row>
    <row r="647" spans="1:6" x14ac:dyDescent="0.25">
      <c r="A647" t="s">
        <v>1112</v>
      </c>
      <c r="B647" t="s">
        <v>1110</v>
      </c>
      <c r="C647" s="1">
        <v>2500</v>
      </c>
      <c r="D647" s="1">
        <v>0</v>
      </c>
      <c r="E647" s="1">
        <v>0</v>
      </c>
      <c r="F647" s="1">
        <v>2500</v>
      </c>
    </row>
    <row r="648" spans="1:6" x14ac:dyDescent="0.25">
      <c r="A648" t="s">
        <v>1113</v>
      </c>
      <c r="B648" t="s">
        <v>1110</v>
      </c>
      <c r="C648" s="1">
        <v>2500</v>
      </c>
      <c r="D648" s="1">
        <v>0</v>
      </c>
      <c r="E648" s="1">
        <v>0</v>
      </c>
      <c r="F648" s="1">
        <v>2500</v>
      </c>
    </row>
    <row r="649" spans="1:6" x14ac:dyDescent="0.25">
      <c r="A649" s="8" t="s">
        <v>1114</v>
      </c>
      <c r="B649" s="8" t="s">
        <v>1115</v>
      </c>
      <c r="C649" s="9">
        <v>2500</v>
      </c>
      <c r="D649" s="9">
        <v>0</v>
      </c>
      <c r="E649" s="9">
        <v>0</v>
      </c>
      <c r="F649" s="9">
        <v>2500</v>
      </c>
    </row>
    <row r="650" spans="1:6" x14ac:dyDescent="0.25">
      <c r="A650" s="10" t="s">
        <v>1116</v>
      </c>
      <c r="B650" s="10" t="s">
        <v>1117</v>
      </c>
      <c r="C650" s="11">
        <v>0</v>
      </c>
      <c r="D650" s="11">
        <v>0</v>
      </c>
      <c r="E650" s="11">
        <v>0</v>
      </c>
      <c r="F650" s="11">
        <v>0</v>
      </c>
    </row>
    <row r="651" spans="1:6" x14ac:dyDescent="0.25">
      <c r="A651" t="s">
        <v>1118</v>
      </c>
      <c r="B651" t="s">
        <v>1119</v>
      </c>
      <c r="C651" s="1">
        <v>0</v>
      </c>
      <c r="D651" s="1">
        <v>0</v>
      </c>
      <c r="E651" s="1">
        <v>0</v>
      </c>
      <c r="F651" s="1">
        <v>0</v>
      </c>
    </row>
    <row r="652" spans="1:6" x14ac:dyDescent="0.25">
      <c r="A652" t="s">
        <v>1120</v>
      </c>
      <c r="B652" t="s">
        <v>1119</v>
      </c>
      <c r="C652" s="1">
        <v>0</v>
      </c>
      <c r="D652" s="1">
        <v>0</v>
      </c>
      <c r="E652" s="1">
        <v>0</v>
      </c>
      <c r="F652" s="1">
        <v>0</v>
      </c>
    </row>
    <row r="653" spans="1:6" x14ac:dyDescent="0.25">
      <c r="A653" s="14" t="s">
        <v>1121</v>
      </c>
      <c r="B653" s="14" t="s">
        <v>1122</v>
      </c>
      <c r="C653" s="15">
        <v>0</v>
      </c>
      <c r="D653" s="15">
        <v>0</v>
      </c>
      <c r="E653" s="15">
        <v>0</v>
      </c>
      <c r="F653" s="15">
        <v>0</v>
      </c>
    </row>
    <row r="654" spans="1:6" x14ac:dyDescent="0.25">
      <c r="A654" t="s">
        <v>1123</v>
      </c>
      <c r="B654" t="s">
        <v>1124</v>
      </c>
      <c r="C654" s="1">
        <v>0</v>
      </c>
      <c r="D654" s="1">
        <v>0</v>
      </c>
      <c r="E654" s="1">
        <v>0</v>
      </c>
      <c r="F654" s="1">
        <v>0</v>
      </c>
    </row>
    <row r="655" spans="1:6" x14ac:dyDescent="0.25">
      <c r="A655" t="s">
        <v>1125</v>
      </c>
      <c r="B655" t="s">
        <v>1124</v>
      </c>
      <c r="C655" s="1">
        <v>0</v>
      </c>
      <c r="D655" s="1">
        <v>0</v>
      </c>
      <c r="E655" s="1">
        <v>0</v>
      </c>
      <c r="F655" s="1">
        <v>0</v>
      </c>
    </row>
    <row r="656" spans="1:6" x14ac:dyDescent="0.25">
      <c r="A656" t="s">
        <v>1126</v>
      </c>
      <c r="B656" t="s">
        <v>1124</v>
      </c>
      <c r="C656" s="1">
        <v>0</v>
      </c>
      <c r="D656" s="1">
        <v>0</v>
      </c>
      <c r="E656" s="1">
        <v>0</v>
      </c>
      <c r="F656" s="1">
        <v>0</v>
      </c>
    </row>
    <row r="657" spans="1:6" x14ac:dyDescent="0.25">
      <c r="A657" t="s">
        <v>1127</v>
      </c>
      <c r="B657" t="s">
        <v>1124</v>
      </c>
      <c r="C657" s="1">
        <v>0</v>
      </c>
      <c r="D657" s="1">
        <v>0</v>
      </c>
      <c r="E657" s="1">
        <v>0</v>
      </c>
      <c r="F657" s="1">
        <v>0</v>
      </c>
    </row>
    <row r="658" spans="1:6" x14ac:dyDescent="0.25">
      <c r="A658" s="14" t="s">
        <v>1128</v>
      </c>
      <c r="B658" s="14" t="s">
        <v>1129</v>
      </c>
      <c r="C658" s="15">
        <v>0</v>
      </c>
      <c r="D658" s="15">
        <v>0</v>
      </c>
      <c r="E658" s="15">
        <v>0</v>
      </c>
      <c r="F658" s="15">
        <v>0</v>
      </c>
    </row>
    <row r="659" spans="1:6" x14ac:dyDescent="0.25">
      <c r="A659" t="s">
        <v>1130</v>
      </c>
      <c r="B659" t="s">
        <v>1131</v>
      </c>
      <c r="C659" s="1">
        <v>0</v>
      </c>
      <c r="D659" s="1">
        <v>0</v>
      </c>
      <c r="E659" s="1">
        <v>0</v>
      </c>
      <c r="F659" s="1">
        <v>0</v>
      </c>
    </row>
    <row r="660" spans="1:6" x14ac:dyDescent="0.25">
      <c r="A660" t="s">
        <v>1132</v>
      </c>
      <c r="B660" t="s">
        <v>1131</v>
      </c>
      <c r="C660" s="1">
        <v>0</v>
      </c>
      <c r="D660" s="1">
        <v>0</v>
      </c>
      <c r="E660" s="1">
        <v>0</v>
      </c>
      <c r="F660" s="1">
        <v>0</v>
      </c>
    </row>
    <row r="661" spans="1:6" x14ac:dyDescent="0.25">
      <c r="A661" s="6" t="s">
        <v>1133</v>
      </c>
      <c r="B661" s="6" t="s">
        <v>1134</v>
      </c>
      <c r="C661" s="7">
        <v>0</v>
      </c>
      <c r="D661" s="7">
        <v>0</v>
      </c>
      <c r="E661" s="7">
        <v>0</v>
      </c>
      <c r="F661" s="7">
        <v>0</v>
      </c>
    </row>
    <row r="662" spans="1:6" x14ac:dyDescent="0.25">
      <c r="A662" t="s">
        <v>1135</v>
      </c>
      <c r="B662" t="s">
        <v>1136</v>
      </c>
      <c r="C662" s="1">
        <v>0</v>
      </c>
      <c r="D662" s="1">
        <v>0</v>
      </c>
      <c r="E662" s="1">
        <v>0</v>
      </c>
      <c r="F662" s="1">
        <v>0</v>
      </c>
    </row>
    <row r="663" spans="1:6" x14ac:dyDescent="0.25">
      <c r="A663" t="s">
        <v>1137</v>
      </c>
      <c r="B663" t="s">
        <v>1136</v>
      </c>
      <c r="C663" s="1">
        <v>0</v>
      </c>
      <c r="D663" s="1">
        <v>0</v>
      </c>
      <c r="E663" s="1">
        <v>0</v>
      </c>
      <c r="F663" s="1">
        <v>0</v>
      </c>
    </row>
    <row r="664" spans="1:6" x14ac:dyDescent="0.25">
      <c r="A664" s="14" t="s">
        <v>1138</v>
      </c>
      <c r="B664" s="14" t="s">
        <v>1139</v>
      </c>
      <c r="C664" s="15">
        <v>0</v>
      </c>
      <c r="D664" s="15">
        <v>0</v>
      </c>
      <c r="E664" s="15">
        <v>0</v>
      </c>
      <c r="F664" s="15">
        <v>0</v>
      </c>
    </row>
    <row r="665" spans="1:6" x14ac:dyDescent="0.25">
      <c r="A665" t="s">
        <v>1140</v>
      </c>
      <c r="B665" t="s">
        <v>1141</v>
      </c>
      <c r="C665" s="1">
        <v>-3083188814.5500002</v>
      </c>
      <c r="D665" s="1">
        <v>36187040.219999999</v>
      </c>
      <c r="E665" s="1">
        <v>10370769.34</v>
      </c>
      <c r="F665" s="1">
        <v>-3057372543.6700001</v>
      </c>
    </row>
    <row r="666" spans="1:6" x14ac:dyDescent="0.25">
      <c r="A666" t="s">
        <v>1142</v>
      </c>
      <c r="B666" t="s">
        <v>1143</v>
      </c>
      <c r="C666" s="1">
        <v>-3083188814.5500002</v>
      </c>
      <c r="D666" s="1">
        <v>36187040.219999999</v>
      </c>
      <c r="E666" s="1">
        <v>10370769.34</v>
      </c>
      <c r="F666" s="1">
        <v>-3057372543.6700001</v>
      </c>
    </row>
    <row r="667" spans="1:6" x14ac:dyDescent="0.25">
      <c r="A667" t="s">
        <v>1144</v>
      </c>
      <c r="B667" t="s">
        <v>1145</v>
      </c>
      <c r="C667" s="1">
        <v>-43813.33</v>
      </c>
      <c r="D667" s="1">
        <v>0</v>
      </c>
      <c r="E667" s="1">
        <v>0</v>
      </c>
      <c r="F667" s="1">
        <v>-43813.33</v>
      </c>
    </row>
    <row r="668" spans="1:6" x14ac:dyDescent="0.25">
      <c r="A668" t="s">
        <v>1146</v>
      </c>
      <c r="B668" t="s">
        <v>1145</v>
      </c>
      <c r="C668" s="1">
        <v>-43813.33</v>
      </c>
      <c r="D668" s="1">
        <v>0</v>
      </c>
      <c r="E668" s="1">
        <v>0</v>
      </c>
      <c r="F668" s="1">
        <v>-43813.33</v>
      </c>
    </row>
    <row r="669" spans="1:6" x14ac:dyDescent="0.25">
      <c r="A669" t="s">
        <v>1147</v>
      </c>
      <c r="B669" t="s">
        <v>1145</v>
      </c>
      <c r="C669" s="1">
        <v>-43813.33</v>
      </c>
      <c r="D669" s="1">
        <v>0</v>
      </c>
      <c r="E669" s="1">
        <v>0</v>
      </c>
      <c r="F669" s="1">
        <v>-43813.33</v>
      </c>
    </row>
    <row r="670" spans="1:6" x14ac:dyDescent="0.25">
      <c r="A670" t="s">
        <v>1148</v>
      </c>
      <c r="B670" t="s">
        <v>1145</v>
      </c>
      <c r="C670" s="1">
        <v>-43813.33</v>
      </c>
      <c r="D670" s="1">
        <v>0</v>
      </c>
      <c r="E670" s="1">
        <v>0</v>
      </c>
      <c r="F670" s="1">
        <v>-43813.33</v>
      </c>
    </row>
    <row r="671" spans="1:6" x14ac:dyDescent="0.25">
      <c r="A671" t="s">
        <v>1149</v>
      </c>
      <c r="B671" t="s">
        <v>1145</v>
      </c>
      <c r="C671" s="1">
        <v>0</v>
      </c>
      <c r="D671" s="1">
        <v>0</v>
      </c>
      <c r="E671" s="1">
        <v>0</v>
      </c>
      <c r="F671" s="1">
        <v>0</v>
      </c>
    </row>
    <row r="672" spans="1:6" x14ac:dyDescent="0.25">
      <c r="A672" s="4" t="s">
        <v>1150</v>
      </c>
      <c r="B672" s="4" t="s">
        <v>1151</v>
      </c>
      <c r="C672" s="5">
        <v>-39014.76</v>
      </c>
      <c r="D672" s="5">
        <v>0</v>
      </c>
      <c r="E672" s="5">
        <v>0</v>
      </c>
      <c r="F672" s="5">
        <v>-39014.76</v>
      </c>
    </row>
    <row r="673" spans="1:6" x14ac:dyDescent="0.25">
      <c r="A673" s="22" t="s">
        <v>1152</v>
      </c>
      <c r="B673" s="22" t="s">
        <v>1153</v>
      </c>
      <c r="C673" s="23">
        <v>-4798.57</v>
      </c>
      <c r="D673" s="23">
        <v>0</v>
      </c>
      <c r="E673" s="23">
        <v>0</v>
      </c>
      <c r="F673" s="23">
        <v>-4798.57</v>
      </c>
    </row>
    <row r="674" spans="1:6" x14ac:dyDescent="0.25">
      <c r="A674" t="s">
        <v>1154</v>
      </c>
      <c r="B674" t="s">
        <v>1155</v>
      </c>
      <c r="C674" s="1">
        <v>-6928630.3200000003</v>
      </c>
      <c r="D674" s="1">
        <v>0</v>
      </c>
      <c r="E674" s="1">
        <v>0</v>
      </c>
      <c r="F674" s="1">
        <v>-6928630.3200000003</v>
      </c>
    </row>
    <row r="675" spans="1:6" x14ac:dyDescent="0.25">
      <c r="A675" t="s">
        <v>1156</v>
      </c>
      <c r="B675" t="s">
        <v>1155</v>
      </c>
      <c r="C675" s="1">
        <v>-6928630.3200000003</v>
      </c>
      <c r="D675" s="1">
        <v>0</v>
      </c>
      <c r="E675" s="1">
        <v>0</v>
      </c>
      <c r="F675" s="1">
        <v>-6928630.3200000003</v>
      </c>
    </row>
    <row r="676" spans="1:6" x14ac:dyDescent="0.25">
      <c r="A676" t="s">
        <v>1157</v>
      </c>
      <c r="B676" t="s">
        <v>1155</v>
      </c>
      <c r="C676" s="1">
        <v>-6928630.3200000003</v>
      </c>
      <c r="D676" s="1">
        <v>0</v>
      </c>
      <c r="E676" s="1">
        <v>0</v>
      </c>
      <c r="F676" s="1">
        <v>-6928630.3200000003</v>
      </c>
    </row>
    <row r="677" spans="1:6" x14ac:dyDescent="0.25">
      <c r="A677" t="s">
        <v>1158</v>
      </c>
      <c r="B677" t="s">
        <v>1155</v>
      </c>
      <c r="C677" s="1">
        <v>-6928630.3200000003</v>
      </c>
      <c r="D677" s="1">
        <v>0</v>
      </c>
      <c r="E677" s="1">
        <v>0</v>
      </c>
      <c r="F677" s="1">
        <v>-6928630.3200000003</v>
      </c>
    </row>
    <row r="678" spans="1:6" x14ac:dyDescent="0.25">
      <c r="A678" t="s">
        <v>1159</v>
      </c>
      <c r="B678" t="s">
        <v>1155</v>
      </c>
      <c r="C678" s="1">
        <v>0</v>
      </c>
      <c r="D678" s="1">
        <v>0</v>
      </c>
      <c r="E678" s="1">
        <v>0</v>
      </c>
      <c r="F678" s="1">
        <v>0</v>
      </c>
    </row>
    <row r="679" spans="1:6" x14ac:dyDescent="0.25">
      <c r="A679" s="8" t="s">
        <v>1160</v>
      </c>
      <c r="B679" s="8" t="s">
        <v>1161</v>
      </c>
      <c r="C679" s="9">
        <v>0</v>
      </c>
      <c r="D679" s="9">
        <v>0</v>
      </c>
      <c r="E679" s="9">
        <v>0</v>
      </c>
      <c r="F679" s="9">
        <v>0</v>
      </c>
    </row>
    <row r="680" spans="1:6" x14ac:dyDescent="0.25">
      <c r="A680" s="10" t="s">
        <v>1162</v>
      </c>
      <c r="B680" s="10" t="s">
        <v>1163</v>
      </c>
      <c r="C680" s="11">
        <v>0</v>
      </c>
      <c r="D680" s="11">
        <v>0</v>
      </c>
      <c r="E680" s="11">
        <v>0</v>
      </c>
      <c r="F680" s="11">
        <v>0</v>
      </c>
    </row>
    <row r="681" spans="1:6" x14ac:dyDescent="0.25">
      <c r="A681" s="16" t="s">
        <v>1164</v>
      </c>
      <c r="B681" s="16" t="s">
        <v>1165</v>
      </c>
      <c r="C681" s="17">
        <v>0</v>
      </c>
      <c r="D681" s="17">
        <v>0</v>
      </c>
      <c r="E681" s="17">
        <v>0</v>
      </c>
      <c r="F681" s="17">
        <v>0</v>
      </c>
    </row>
    <row r="682" spans="1:6" x14ac:dyDescent="0.25">
      <c r="A682" s="22" t="s">
        <v>1166</v>
      </c>
      <c r="B682" s="22" t="s">
        <v>1167</v>
      </c>
      <c r="C682" s="23">
        <v>-6452160</v>
      </c>
      <c r="D682" s="23">
        <v>0</v>
      </c>
      <c r="E682" s="23">
        <v>0</v>
      </c>
      <c r="F682" s="23">
        <v>-6452160</v>
      </c>
    </row>
    <row r="683" spans="1:6" x14ac:dyDescent="0.25">
      <c r="A683" s="24" t="s">
        <v>1168</v>
      </c>
      <c r="B683" s="24" t="s">
        <v>1169</v>
      </c>
      <c r="C683" s="25">
        <v>-17160</v>
      </c>
      <c r="D683" s="25">
        <v>0</v>
      </c>
      <c r="E683" s="25">
        <v>0</v>
      </c>
      <c r="F683" s="25">
        <v>-17160</v>
      </c>
    </row>
    <row r="684" spans="1:6" x14ac:dyDescent="0.25">
      <c r="A684" s="30" t="s">
        <v>1170</v>
      </c>
      <c r="B684" s="30" t="s">
        <v>1171</v>
      </c>
      <c r="C684" s="31">
        <v>-110353.4</v>
      </c>
      <c r="D684" s="31">
        <v>0</v>
      </c>
      <c r="E684" s="31">
        <v>0</v>
      </c>
      <c r="F684" s="31">
        <v>-110353.4</v>
      </c>
    </row>
    <row r="685" spans="1:6" x14ac:dyDescent="0.25">
      <c r="A685" s="26" t="s">
        <v>1172</v>
      </c>
      <c r="B685" s="26" t="s">
        <v>1173</v>
      </c>
      <c r="C685" s="27">
        <v>0</v>
      </c>
      <c r="D685" s="27">
        <v>0</v>
      </c>
      <c r="E685" s="27">
        <v>0</v>
      </c>
      <c r="F685" s="27">
        <v>0</v>
      </c>
    </row>
    <row r="686" spans="1:6" x14ac:dyDescent="0.25">
      <c r="A686" s="22" t="s">
        <v>1174</v>
      </c>
      <c r="B686" s="22" t="s">
        <v>1175</v>
      </c>
      <c r="C686" s="23">
        <v>-348956.92</v>
      </c>
      <c r="D686" s="23">
        <v>0</v>
      </c>
      <c r="E686" s="23">
        <v>0</v>
      </c>
      <c r="F686" s="23">
        <v>-348956.92</v>
      </c>
    </row>
    <row r="687" spans="1:6" x14ac:dyDescent="0.25">
      <c r="A687" t="s">
        <v>1176</v>
      </c>
      <c r="B687" t="s">
        <v>1177</v>
      </c>
      <c r="C687" s="1">
        <v>-3076216370.9000001</v>
      </c>
      <c r="D687" s="1">
        <v>36187040.219999999</v>
      </c>
      <c r="E687" s="1">
        <v>10370769.34</v>
      </c>
      <c r="F687" s="1">
        <v>-3050400100.02</v>
      </c>
    </row>
    <row r="688" spans="1:6" x14ac:dyDescent="0.25">
      <c r="A688" t="s">
        <v>1178</v>
      </c>
      <c r="B688" t="s">
        <v>1177</v>
      </c>
      <c r="C688" s="1">
        <v>-3076216370.9000001</v>
      </c>
      <c r="D688" s="1">
        <v>36187040.219999999</v>
      </c>
      <c r="E688" s="1">
        <v>10370769.34</v>
      </c>
      <c r="F688" s="1">
        <v>-3050400100.02</v>
      </c>
    </row>
    <row r="689" spans="1:6" x14ac:dyDescent="0.25">
      <c r="A689" t="s">
        <v>1179</v>
      </c>
      <c r="B689" t="s">
        <v>1177</v>
      </c>
      <c r="C689" s="1">
        <v>-3076216370.9000001</v>
      </c>
      <c r="D689" s="1">
        <v>36187040.219999999</v>
      </c>
      <c r="E689" s="1">
        <v>10370769.34</v>
      </c>
      <c r="F689" s="1">
        <v>-3050400100.02</v>
      </c>
    </row>
    <row r="690" spans="1:6" x14ac:dyDescent="0.25">
      <c r="A690" t="s">
        <v>1180</v>
      </c>
      <c r="B690" t="s">
        <v>1177</v>
      </c>
      <c r="C690" s="1">
        <v>-3076216370.9000001</v>
      </c>
      <c r="D690" s="1">
        <v>36187040.219999999</v>
      </c>
      <c r="E690" s="1">
        <v>10370769.34</v>
      </c>
      <c r="F690" s="1">
        <v>-3050400100.02</v>
      </c>
    </row>
    <row r="691" spans="1:6" x14ac:dyDescent="0.25">
      <c r="A691" t="s">
        <v>1181</v>
      </c>
      <c r="B691" t="s">
        <v>1177</v>
      </c>
      <c r="C691" s="1">
        <v>0</v>
      </c>
      <c r="D691" s="1">
        <v>10189659.34</v>
      </c>
      <c r="E691" s="1">
        <v>10189659.34</v>
      </c>
      <c r="F691" s="1">
        <v>0</v>
      </c>
    </row>
    <row r="692" spans="1:6" x14ac:dyDescent="0.25">
      <c r="A692" s="8" t="s">
        <v>1182</v>
      </c>
      <c r="B692" s="8" t="s">
        <v>1183</v>
      </c>
      <c r="C692" s="9">
        <v>-20486824.989999998</v>
      </c>
      <c r="D692" s="9">
        <v>0</v>
      </c>
      <c r="E692" s="9">
        <v>0</v>
      </c>
      <c r="F692" s="9">
        <v>-20486824.989999998</v>
      </c>
    </row>
    <row r="693" spans="1:6" x14ac:dyDescent="0.25">
      <c r="A693" s="10" t="s">
        <v>1184</v>
      </c>
      <c r="B693" s="10" t="s">
        <v>1185</v>
      </c>
      <c r="C693" s="11">
        <v>-1230511740.78</v>
      </c>
      <c r="D693" s="11">
        <v>9702951.0500000007</v>
      </c>
      <c r="E693" s="11">
        <v>181110</v>
      </c>
      <c r="F693" s="11">
        <v>-1220989899.73</v>
      </c>
    </row>
    <row r="694" spans="1:6" x14ac:dyDescent="0.25">
      <c r="A694" s="16" t="s">
        <v>1186</v>
      </c>
      <c r="B694" s="16" t="s">
        <v>1187</v>
      </c>
      <c r="C694" s="17">
        <v>-19668492.309999999</v>
      </c>
      <c r="D694" s="17">
        <v>139967.44</v>
      </c>
      <c r="E694" s="17">
        <v>0</v>
      </c>
      <c r="F694" s="17">
        <v>-19528524.870000001</v>
      </c>
    </row>
    <row r="695" spans="1:6" x14ac:dyDescent="0.25">
      <c r="A695" s="42" t="s">
        <v>1188</v>
      </c>
      <c r="B695" s="42" t="s">
        <v>1189</v>
      </c>
      <c r="C695" s="43">
        <v>-751802.29</v>
      </c>
      <c r="D695" s="43">
        <v>0</v>
      </c>
      <c r="E695" s="43">
        <v>0</v>
      </c>
      <c r="F695" s="43">
        <v>-751802.29</v>
      </c>
    </row>
    <row r="696" spans="1:6" x14ac:dyDescent="0.25">
      <c r="A696" s="26" t="s">
        <v>1190</v>
      </c>
      <c r="B696" s="26" t="s">
        <v>1191</v>
      </c>
      <c r="C696" s="27">
        <v>-61294647.68</v>
      </c>
      <c r="D696" s="27">
        <v>527850.85</v>
      </c>
      <c r="E696" s="27">
        <v>0</v>
      </c>
      <c r="F696" s="27">
        <v>-60766796.829999998</v>
      </c>
    </row>
    <row r="697" spans="1:6" x14ac:dyDescent="0.25">
      <c r="A697" s="22" t="s">
        <v>1192</v>
      </c>
      <c r="B697" s="22" t="s">
        <v>1193</v>
      </c>
      <c r="C697" s="23">
        <v>-1709534867.5699999</v>
      </c>
      <c r="D697" s="23">
        <v>15626611.539999999</v>
      </c>
      <c r="E697" s="23">
        <v>0</v>
      </c>
      <c r="F697" s="23">
        <v>-1693908256.03</v>
      </c>
    </row>
    <row r="698" spans="1:6" x14ac:dyDescent="0.25">
      <c r="A698" s="4" t="s">
        <v>1194</v>
      </c>
      <c r="B698" s="4" t="s">
        <v>1195</v>
      </c>
      <c r="C698" s="5">
        <v>-33967995.280000001</v>
      </c>
      <c r="D698" s="5">
        <v>0</v>
      </c>
      <c r="E698" s="5">
        <v>0</v>
      </c>
      <c r="F698" s="5">
        <v>-33967995.280000001</v>
      </c>
    </row>
  </sheetData>
  <autoFilter ref="A1:F698" xr:uid="{1E991FFE-EC8E-44AB-9101-0A25911EDD3E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CBCB-371E-4A6F-993C-746EB0C4FEC0}">
  <dimension ref="A1:R419"/>
  <sheetViews>
    <sheetView tabSelected="1" topLeftCell="F294" zoomScale="80" zoomScaleNormal="80" workbookViewId="0">
      <selection activeCell="K316" sqref="K316"/>
    </sheetView>
  </sheetViews>
  <sheetFormatPr baseColWidth="10" defaultRowHeight="15" x14ac:dyDescent="0.25"/>
  <cols>
    <col min="1" max="1" width="27.28515625" bestFit="1" customWidth="1"/>
    <col min="2" max="2" width="98.5703125" customWidth="1"/>
    <col min="3" max="3" width="16.42578125" hidden="1" customWidth="1"/>
    <col min="4" max="4" width="18.42578125" hidden="1" customWidth="1"/>
    <col min="5" max="5" width="17.42578125" hidden="1" customWidth="1"/>
    <col min="6" max="6" width="23" customWidth="1"/>
    <col min="7" max="7" width="11.5703125" customWidth="1"/>
    <col min="8" max="8" width="14.85546875" style="1" customWidth="1"/>
    <col min="9" max="9" width="19.42578125" customWidth="1"/>
    <col min="10" max="10" width="14.85546875" style="53" customWidth="1"/>
    <col min="11" max="11" width="21.85546875" style="53" customWidth="1"/>
    <col min="12" max="12" width="16.28515625" style="1" bestFit="1" customWidth="1"/>
    <col min="13" max="13" width="13.7109375" style="1" bestFit="1" customWidth="1"/>
    <col min="14" max="14" width="20" style="1" customWidth="1"/>
    <col min="15" max="15" width="16.28515625" style="1" customWidth="1"/>
    <col min="16" max="16" width="44.28515625" style="1" bestFit="1" customWidth="1"/>
    <col min="18" max="18" width="13.7109375" bestFit="1" customWidth="1"/>
  </cols>
  <sheetData>
    <row r="1" spans="1:15" ht="75" x14ac:dyDescent="0.25">
      <c r="A1" s="51" t="s">
        <v>1196</v>
      </c>
      <c r="B1" s="51" t="s">
        <v>1197</v>
      </c>
      <c r="C1" s="52" t="s">
        <v>1198</v>
      </c>
      <c r="D1" s="52" t="s">
        <v>1199</v>
      </c>
      <c r="E1" s="52" t="s">
        <v>1200</v>
      </c>
      <c r="F1" s="52" t="s">
        <v>1201</v>
      </c>
      <c r="G1" s="73"/>
      <c r="H1" s="54" t="s">
        <v>1348</v>
      </c>
      <c r="I1" s="58" t="s">
        <v>1349</v>
      </c>
      <c r="J1" s="60" t="s">
        <v>1350</v>
      </c>
      <c r="K1" s="67" t="s">
        <v>1351</v>
      </c>
      <c r="L1" s="66" t="s">
        <v>1352</v>
      </c>
      <c r="N1" s="66" t="s">
        <v>1224</v>
      </c>
      <c r="O1" s="72"/>
    </row>
    <row r="2" spans="1:15" x14ac:dyDescent="0.25">
      <c r="A2" t="s">
        <v>11</v>
      </c>
      <c r="B2" t="s">
        <v>12</v>
      </c>
      <c r="C2" s="1">
        <v>1435467747.8099999</v>
      </c>
      <c r="D2" s="1">
        <v>53546109.100000001</v>
      </c>
      <c r="E2" s="1">
        <v>996905670.62</v>
      </c>
      <c r="F2" s="1">
        <v>492108186.29000002</v>
      </c>
      <c r="H2" s="55"/>
      <c r="I2" s="59"/>
      <c r="J2" s="75"/>
      <c r="K2" s="68"/>
      <c r="L2" s="65"/>
      <c r="N2" s="1">
        <f>+F2-H2-I2-J2-K2-L2</f>
        <v>492108186.29000002</v>
      </c>
    </row>
    <row r="3" spans="1:15" x14ac:dyDescent="0.25">
      <c r="A3" t="s">
        <v>13</v>
      </c>
      <c r="B3" t="s">
        <v>14</v>
      </c>
      <c r="C3" s="1">
        <v>2332786.88</v>
      </c>
      <c r="D3" s="1">
        <v>21638.61</v>
      </c>
      <c r="E3" s="1">
        <v>165606.85</v>
      </c>
      <c r="F3" s="1">
        <v>2188818.64</v>
      </c>
      <c r="H3" s="56"/>
      <c r="I3" s="59"/>
      <c r="J3" s="61"/>
      <c r="K3" s="68"/>
      <c r="L3" s="65"/>
      <c r="N3" s="1">
        <f t="shared" ref="N3:N66" si="0">+F3-H3-I3-J3-K3-L3</f>
        <v>2188818.64</v>
      </c>
    </row>
    <row r="4" spans="1:15" x14ac:dyDescent="0.25">
      <c r="A4" t="s">
        <v>1225</v>
      </c>
      <c r="B4" t="s">
        <v>1226</v>
      </c>
      <c r="C4" s="1">
        <v>0.06</v>
      </c>
      <c r="D4" s="1">
        <v>0</v>
      </c>
      <c r="E4" s="1">
        <v>0</v>
      </c>
      <c r="F4" s="1">
        <v>0.06</v>
      </c>
      <c r="H4" s="56"/>
      <c r="I4" s="59"/>
      <c r="J4" s="61"/>
      <c r="K4" s="68"/>
      <c r="L4" s="65"/>
      <c r="N4" s="1">
        <f t="shared" si="0"/>
        <v>0.06</v>
      </c>
    </row>
    <row r="5" spans="1:15" x14ac:dyDescent="0.25">
      <c r="A5" t="s">
        <v>1228</v>
      </c>
      <c r="B5" t="s">
        <v>1227</v>
      </c>
      <c r="C5" s="1">
        <v>0</v>
      </c>
      <c r="D5" s="1">
        <v>7936</v>
      </c>
      <c r="E5" s="1">
        <v>7936</v>
      </c>
      <c r="F5" s="1">
        <v>0</v>
      </c>
      <c r="H5" s="56"/>
      <c r="I5" s="59"/>
      <c r="J5" s="61"/>
      <c r="K5" s="68"/>
      <c r="L5" s="65"/>
      <c r="N5" s="1">
        <f t="shared" si="0"/>
        <v>0</v>
      </c>
    </row>
    <row r="6" spans="1:15" x14ac:dyDescent="0.25">
      <c r="A6" t="s">
        <v>1229</v>
      </c>
      <c r="B6" t="s">
        <v>1230</v>
      </c>
      <c r="C6" s="1">
        <v>107455.92</v>
      </c>
      <c r="D6" s="1">
        <v>0</v>
      </c>
      <c r="E6" s="1">
        <v>0</v>
      </c>
      <c r="F6" s="1">
        <v>107455.92</v>
      </c>
      <c r="H6" s="56"/>
      <c r="I6" s="59"/>
      <c r="J6" s="61"/>
      <c r="K6" s="68"/>
      <c r="L6" s="65"/>
      <c r="N6" s="1">
        <f t="shared" si="0"/>
        <v>107455.92</v>
      </c>
    </row>
    <row r="7" spans="1:15" x14ac:dyDescent="0.25">
      <c r="A7" t="s">
        <v>18</v>
      </c>
      <c r="B7" t="s">
        <v>19</v>
      </c>
      <c r="C7" s="1">
        <v>0</v>
      </c>
      <c r="D7" s="1">
        <v>0</v>
      </c>
      <c r="E7" s="1">
        <v>0</v>
      </c>
      <c r="F7" s="1">
        <v>0</v>
      </c>
      <c r="H7" s="56"/>
      <c r="I7" s="59"/>
      <c r="J7" s="61"/>
      <c r="K7" s="68"/>
      <c r="L7" s="65"/>
      <c r="N7" s="1">
        <f t="shared" si="0"/>
        <v>0</v>
      </c>
    </row>
    <row r="8" spans="1:15" x14ac:dyDescent="0.25">
      <c r="A8" t="s">
        <v>23</v>
      </c>
      <c r="B8" t="s">
        <v>24</v>
      </c>
      <c r="C8" s="1">
        <v>0</v>
      </c>
      <c r="D8" s="1">
        <v>0</v>
      </c>
      <c r="E8" s="1">
        <v>0</v>
      </c>
      <c r="F8" s="1">
        <v>0</v>
      </c>
      <c r="H8" s="56"/>
      <c r="I8" s="59"/>
      <c r="J8" s="61"/>
      <c r="K8" s="68"/>
      <c r="L8" s="65"/>
      <c r="N8" s="1">
        <f t="shared" si="0"/>
        <v>0</v>
      </c>
    </row>
    <row r="9" spans="1:15" x14ac:dyDescent="0.25">
      <c r="A9" t="s">
        <v>28</v>
      </c>
      <c r="B9" t="s">
        <v>29</v>
      </c>
      <c r="C9" s="1">
        <v>0</v>
      </c>
      <c r="D9" s="1">
        <v>0</v>
      </c>
      <c r="E9" s="1">
        <v>0</v>
      </c>
      <c r="F9" s="1">
        <v>0</v>
      </c>
      <c r="H9" s="56"/>
      <c r="I9" s="59"/>
      <c r="J9" s="61"/>
      <c r="K9" s="68"/>
      <c r="L9" s="65"/>
      <c r="N9" s="1">
        <f t="shared" si="0"/>
        <v>0</v>
      </c>
    </row>
    <row r="10" spans="1:15" x14ac:dyDescent="0.25">
      <c r="A10" t="s">
        <v>33</v>
      </c>
      <c r="B10" t="s">
        <v>34</v>
      </c>
      <c r="C10" s="1">
        <v>0</v>
      </c>
      <c r="D10" s="1">
        <v>0</v>
      </c>
      <c r="E10" s="1">
        <v>0</v>
      </c>
      <c r="F10" s="1">
        <v>0</v>
      </c>
      <c r="H10" s="56"/>
      <c r="I10" s="59"/>
      <c r="J10" s="61"/>
      <c r="K10" s="68"/>
      <c r="L10" s="65"/>
      <c r="N10" s="1">
        <f t="shared" si="0"/>
        <v>0</v>
      </c>
    </row>
    <row r="11" spans="1:15" x14ac:dyDescent="0.25">
      <c r="A11" t="s">
        <v>38</v>
      </c>
      <c r="B11" t="s">
        <v>39</v>
      </c>
      <c r="C11" s="1">
        <v>8789.0400000000009</v>
      </c>
      <c r="D11" s="1">
        <v>0</v>
      </c>
      <c r="E11" s="1">
        <v>0</v>
      </c>
      <c r="F11" s="1">
        <v>8789.0400000000009</v>
      </c>
      <c r="H11" s="56"/>
      <c r="I11" s="59"/>
      <c r="J11" s="61"/>
      <c r="K11" s="68"/>
      <c r="L11" s="65"/>
      <c r="N11" s="1">
        <f t="shared" si="0"/>
        <v>8789.0400000000009</v>
      </c>
    </row>
    <row r="12" spans="1:15" x14ac:dyDescent="0.25">
      <c r="A12" t="s">
        <v>43</v>
      </c>
      <c r="B12" t="s">
        <v>44</v>
      </c>
      <c r="C12" s="1">
        <v>0</v>
      </c>
      <c r="D12" s="1">
        <v>0</v>
      </c>
      <c r="E12" s="1">
        <v>0</v>
      </c>
      <c r="F12" s="1">
        <v>0</v>
      </c>
      <c r="H12" s="56"/>
      <c r="I12" s="59"/>
      <c r="J12" s="61"/>
      <c r="K12" s="68"/>
      <c r="L12" s="65"/>
      <c r="N12" s="1">
        <f t="shared" si="0"/>
        <v>0</v>
      </c>
    </row>
    <row r="13" spans="1:15" x14ac:dyDescent="0.25">
      <c r="A13" t="s">
        <v>1231</v>
      </c>
      <c r="B13" t="s">
        <v>1232</v>
      </c>
      <c r="C13" s="1">
        <v>1.03</v>
      </c>
      <c r="D13" s="1">
        <v>0</v>
      </c>
      <c r="E13" s="1">
        <v>0</v>
      </c>
      <c r="F13" s="1">
        <v>1.03</v>
      </c>
      <c r="H13" s="56"/>
      <c r="I13" s="59"/>
      <c r="J13" s="61"/>
      <c r="K13" s="68"/>
      <c r="L13" s="65"/>
      <c r="N13" s="1">
        <f t="shared" si="0"/>
        <v>1.03</v>
      </c>
    </row>
    <row r="14" spans="1:15" x14ac:dyDescent="0.25">
      <c r="A14" t="s">
        <v>48</v>
      </c>
      <c r="B14" t="s">
        <v>49</v>
      </c>
      <c r="C14" s="1">
        <v>0</v>
      </c>
      <c r="D14" s="1">
        <v>0</v>
      </c>
      <c r="E14" s="1">
        <v>0</v>
      </c>
      <c r="F14" s="1">
        <v>0</v>
      </c>
      <c r="H14" s="56"/>
      <c r="I14" s="59"/>
      <c r="J14" s="61"/>
      <c r="K14" s="68"/>
      <c r="L14" s="65"/>
      <c r="N14" s="1">
        <f t="shared" si="0"/>
        <v>0</v>
      </c>
    </row>
    <row r="15" spans="1:15" x14ac:dyDescent="0.25">
      <c r="A15" t="s">
        <v>53</v>
      </c>
      <c r="B15" t="s">
        <v>54</v>
      </c>
      <c r="C15" s="1">
        <v>5529.77</v>
      </c>
      <c r="D15" s="1">
        <v>0</v>
      </c>
      <c r="E15" s="1">
        <v>5529.77</v>
      </c>
      <c r="F15" s="1">
        <v>0</v>
      </c>
      <c r="H15" s="56"/>
      <c r="I15" s="59"/>
      <c r="J15" s="61"/>
      <c r="K15" s="68"/>
      <c r="L15" s="65"/>
      <c r="N15" s="1">
        <f t="shared" si="0"/>
        <v>0</v>
      </c>
    </row>
    <row r="16" spans="1:15" x14ac:dyDescent="0.25">
      <c r="A16" t="s">
        <v>58</v>
      </c>
      <c r="B16" t="s">
        <v>59</v>
      </c>
      <c r="C16" s="1">
        <v>0</v>
      </c>
      <c r="D16" s="1">
        <v>0</v>
      </c>
      <c r="E16" s="1">
        <v>0</v>
      </c>
      <c r="F16" s="1">
        <v>0</v>
      </c>
      <c r="H16" s="56"/>
      <c r="I16" s="59"/>
      <c r="J16" s="61"/>
      <c r="K16" s="68"/>
      <c r="L16" s="65"/>
      <c r="N16" s="1">
        <f t="shared" si="0"/>
        <v>0</v>
      </c>
    </row>
    <row r="17" spans="1:16" x14ac:dyDescent="0.25">
      <c r="A17" t="s">
        <v>63</v>
      </c>
      <c r="B17" t="s">
        <v>64</v>
      </c>
      <c r="C17" s="1">
        <v>0</v>
      </c>
      <c r="D17" s="1">
        <v>0</v>
      </c>
      <c r="E17" s="1">
        <v>0</v>
      </c>
      <c r="F17" s="1">
        <v>0</v>
      </c>
      <c r="H17" s="56"/>
      <c r="I17" s="59"/>
      <c r="J17" s="61"/>
      <c r="K17" s="68"/>
      <c r="L17" s="65"/>
      <c r="N17" s="1">
        <f t="shared" si="0"/>
        <v>0</v>
      </c>
    </row>
    <row r="18" spans="1:16" x14ac:dyDescent="0.25">
      <c r="A18" t="s">
        <v>68</v>
      </c>
      <c r="B18" t="s">
        <v>69</v>
      </c>
      <c r="C18" s="1">
        <v>0</v>
      </c>
      <c r="D18" s="1">
        <v>0</v>
      </c>
      <c r="E18" s="1">
        <v>0</v>
      </c>
      <c r="F18" s="1">
        <v>0</v>
      </c>
      <c r="H18" s="56"/>
      <c r="I18" s="59"/>
      <c r="J18" s="61"/>
      <c r="K18" s="68"/>
      <c r="L18" s="65"/>
      <c r="N18" s="1">
        <f t="shared" si="0"/>
        <v>0</v>
      </c>
    </row>
    <row r="19" spans="1:16" x14ac:dyDescent="0.25">
      <c r="A19" t="s">
        <v>73</v>
      </c>
      <c r="B19" t="s">
        <v>74</v>
      </c>
      <c r="C19" s="1">
        <v>0</v>
      </c>
      <c r="D19" s="1">
        <v>0</v>
      </c>
      <c r="E19" s="1">
        <v>0</v>
      </c>
      <c r="F19" s="1">
        <v>0</v>
      </c>
      <c r="H19" s="56"/>
      <c r="I19" s="59"/>
      <c r="J19" s="61"/>
      <c r="K19" s="68"/>
      <c r="L19" s="65"/>
      <c r="N19" s="1">
        <f t="shared" si="0"/>
        <v>0</v>
      </c>
    </row>
    <row r="20" spans="1:16" x14ac:dyDescent="0.25">
      <c r="A20" t="s">
        <v>78</v>
      </c>
      <c r="B20" t="s">
        <v>79</v>
      </c>
      <c r="C20" s="1">
        <v>0</v>
      </c>
      <c r="D20" s="1">
        <v>0</v>
      </c>
      <c r="E20" s="1">
        <v>0</v>
      </c>
      <c r="F20" s="1">
        <v>0</v>
      </c>
      <c r="H20" s="56"/>
      <c r="I20" s="59"/>
      <c r="J20" s="61"/>
      <c r="K20" s="68"/>
      <c r="L20" s="65"/>
      <c r="N20" s="1">
        <f t="shared" si="0"/>
        <v>0</v>
      </c>
    </row>
    <row r="21" spans="1:16" x14ac:dyDescent="0.25">
      <c r="A21" t="s">
        <v>80</v>
      </c>
      <c r="B21" t="s">
        <v>81</v>
      </c>
      <c r="C21" s="1">
        <v>0</v>
      </c>
      <c r="D21" s="1">
        <v>0</v>
      </c>
      <c r="E21" s="1">
        <v>0</v>
      </c>
      <c r="F21" s="1">
        <v>0</v>
      </c>
      <c r="H21" s="56"/>
      <c r="I21" s="59"/>
      <c r="J21" s="62"/>
      <c r="K21" s="69"/>
      <c r="L21" s="65"/>
      <c r="N21" s="1">
        <f t="shared" si="0"/>
        <v>0</v>
      </c>
    </row>
    <row r="22" spans="1:16" x14ac:dyDescent="0.25">
      <c r="A22" t="s">
        <v>85</v>
      </c>
      <c r="B22" t="s">
        <v>86</v>
      </c>
      <c r="C22" s="1">
        <v>77597.52</v>
      </c>
      <c r="D22" s="1">
        <v>884657.56</v>
      </c>
      <c r="E22" s="1">
        <v>0</v>
      </c>
      <c r="F22" s="1">
        <v>962255.08</v>
      </c>
      <c r="H22" s="56"/>
      <c r="I22" s="59"/>
      <c r="J22" s="61"/>
      <c r="K22" s="68"/>
      <c r="L22" s="65"/>
      <c r="N22" s="1">
        <f t="shared" si="0"/>
        <v>962255.08</v>
      </c>
    </row>
    <row r="23" spans="1:16" x14ac:dyDescent="0.25">
      <c r="A23" t="s">
        <v>90</v>
      </c>
      <c r="B23" t="s">
        <v>91</v>
      </c>
      <c r="C23" s="1">
        <v>0</v>
      </c>
      <c r="D23" s="1">
        <v>0</v>
      </c>
      <c r="E23" s="1">
        <v>0</v>
      </c>
      <c r="F23" s="1">
        <v>0</v>
      </c>
      <c r="H23" s="56"/>
      <c r="I23" s="59"/>
      <c r="J23" s="61"/>
      <c r="K23" s="68"/>
      <c r="L23" s="65"/>
      <c r="N23" s="1">
        <f t="shared" si="0"/>
        <v>0</v>
      </c>
    </row>
    <row r="24" spans="1:16" x14ac:dyDescent="0.25">
      <c r="A24" t="s">
        <v>95</v>
      </c>
      <c r="B24" t="s">
        <v>96</v>
      </c>
      <c r="C24" s="1">
        <v>0</v>
      </c>
      <c r="D24" s="1">
        <v>0</v>
      </c>
      <c r="E24" s="1">
        <v>0</v>
      </c>
      <c r="F24" s="1">
        <v>0</v>
      </c>
      <c r="H24" s="56"/>
      <c r="I24" s="59"/>
      <c r="J24" s="61"/>
      <c r="K24" s="68"/>
      <c r="L24" s="65"/>
      <c r="N24" s="1">
        <f t="shared" si="0"/>
        <v>0</v>
      </c>
    </row>
    <row r="25" spans="1:16" x14ac:dyDescent="0.25">
      <c r="A25" t="s">
        <v>100</v>
      </c>
      <c r="B25" t="s">
        <v>101</v>
      </c>
      <c r="C25" s="1">
        <v>0</v>
      </c>
      <c r="D25" s="1">
        <v>0</v>
      </c>
      <c r="E25" s="1">
        <v>0</v>
      </c>
      <c r="F25" s="1">
        <v>0</v>
      </c>
      <c r="H25" s="56"/>
      <c r="I25" s="59"/>
      <c r="J25" s="61"/>
      <c r="K25" s="68"/>
      <c r="L25" s="65"/>
      <c r="N25" s="1">
        <f t="shared" si="0"/>
        <v>0</v>
      </c>
    </row>
    <row r="26" spans="1:16" x14ac:dyDescent="0.25">
      <c r="A26" t="s">
        <v>105</v>
      </c>
      <c r="B26" t="s">
        <v>106</v>
      </c>
      <c r="C26" s="1">
        <v>0</v>
      </c>
      <c r="D26" s="1">
        <v>145384.88</v>
      </c>
      <c r="E26" s="1">
        <v>0</v>
      </c>
      <c r="F26" s="1">
        <v>145384.88</v>
      </c>
      <c r="H26" s="56"/>
      <c r="I26" s="59"/>
      <c r="J26" s="61"/>
      <c r="K26" s="68"/>
      <c r="L26" s="65"/>
      <c r="N26" s="1">
        <f t="shared" si="0"/>
        <v>145384.88</v>
      </c>
      <c r="P26" s="1" t="s">
        <v>1212</v>
      </c>
    </row>
    <row r="27" spans="1:16" x14ac:dyDescent="0.25">
      <c r="A27" t="s">
        <v>110</v>
      </c>
      <c r="B27" t="s">
        <v>111</v>
      </c>
      <c r="C27" s="1">
        <v>0.12</v>
      </c>
      <c r="D27" s="1">
        <v>0</v>
      </c>
      <c r="E27" s="1">
        <v>0</v>
      </c>
      <c r="F27" s="1">
        <v>0.12</v>
      </c>
      <c r="H27" s="56"/>
      <c r="I27" s="59"/>
      <c r="J27" s="61"/>
      <c r="K27" s="68"/>
      <c r="L27" s="65"/>
      <c r="N27" s="1">
        <f t="shared" si="0"/>
        <v>0.12</v>
      </c>
    </row>
    <row r="28" spans="1:16" x14ac:dyDescent="0.25">
      <c r="A28" t="s">
        <v>114</v>
      </c>
      <c r="B28" t="s">
        <v>115</v>
      </c>
      <c r="C28" s="1">
        <v>0</v>
      </c>
      <c r="D28" s="1">
        <v>0</v>
      </c>
      <c r="E28" s="1">
        <v>0</v>
      </c>
      <c r="F28" s="1">
        <v>0</v>
      </c>
      <c r="H28" s="56"/>
      <c r="I28" s="59"/>
      <c r="J28" s="61"/>
      <c r="K28" s="68"/>
      <c r="L28" s="65"/>
      <c r="N28" s="1">
        <f t="shared" si="0"/>
        <v>0</v>
      </c>
    </row>
    <row r="29" spans="1:16" x14ac:dyDescent="0.25">
      <c r="A29" t="s">
        <v>124</v>
      </c>
      <c r="B29" t="s">
        <v>125</v>
      </c>
      <c r="C29" s="1">
        <v>0</v>
      </c>
      <c r="D29" s="1">
        <v>0</v>
      </c>
      <c r="E29" s="1">
        <v>0</v>
      </c>
      <c r="F29" s="1">
        <v>0</v>
      </c>
      <c r="H29" s="56"/>
      <c r="I29" s="59"/>
      <c r="J29" s="61"/>
      <c r="K29" s="68"/>
      <c r="L29" s="65"/>
      <c r="N29" s="1">
        <f t="shared" si="0"/>
        <v>0</v>
      </c>
    </row>
    <row r="30" spans="1:16" x14ac:dyDescent="0.25">
      <c r="A30" t="s">
        <v>126</v>
      </c>
      <c r="B30" t="s">
        <v>127</v>
      </c>
      <c r="C30" s="1">
        <v>2950601242.3099999</v>
      </c>
      <c r="D30" s="1">
        <v>40730505.109999999</v>
      </c>
      <c r="E30" s="1">
        <v>1973833151.6099999</v>
      </c>
      <c r="F30" s="1">
        <v>1017498595.8099999</v>
      </c>
      <c r="H30" s="56"/>
      <c r="I30" s="59"/>
      <c r="J30" s="61"/>
      <c r="K30" s="68"/>
      <c r="L30" s="65"/>
      <c r="N30" s="1">
        <f t="shared" si="0"/>
        <v>1017498595.8099999</v>
      </c>
    </row>
    <row r="31" spans="1:16" x14ac:dyDescent="0.25">
      <c r="A31" t="s">
        <v>128</v>
      </c>
      <c r="B31" t="s">
        <v>129</v>
      </c>
      <c r="C31" s="1">
        <v>64484345.780000001</v>
      </c>
      <c r="D31" s="1">
        <v>608563.32999999996</v>
      </c>
      <c r="E31" s="1">
        <v>4610176.43</v>
      </c>
      <c r="F31" s="1">
        <v>60482732.68</v>
      </c>
      <c r="H31" s="56"/>
      <c r="I31" s="59"/>
      <c r="J31" s="61"/>
      <c r="K31" s="68"/>
      <c r="L31" s="65"/>
      <c r="N31" s="1">
        <f t="shared" si="0"/>
        <v>60482732.68</v>
      </c>
    </row>
    <row r="32" spans="1:16" x14ac:dyDescent="0.25">
      <c r="A32" t="s">
        <v>133</v>
      </c>
      <c r="B32" t="s">
        <v>134</v>
      </c>
      <c r="C32" s="1">
        <v>0</v>
      </c>
      <c r="D32" s="1">
        <v>0</v>
      </c>
      <c r="E32" s="1">
        <v>0</v>
      </c>
      <c r="F32" s="1">
        <v>0</v>
      </c>
      <c r="H32" s="56"/>
      <c r="I32" s="59"/>
      <c r="J32" s="61"/>
      <c r="K32" s="68"/>
      <c r="L32" s="65"/>
      <c r="N32" s="1">
        <f t="shared" si="0"/>
        <v>0</v>
      </c>
    </row>
    <row r="33" spans="1:18" x14ac:dyDescent="0.25">
      <c r="A33" t="s">
        <v>138</v>
      </c>
      <c r="B33" t="s">
        <v>139</v>
      </c>
      <c r="C33" s="1">
        <v>0</v>
      </c>
      <c r="D33" s="1">
        <v>0</v>
      </c>
      <c r="E33" s="1">
        <v>0</v>
      </c>
      <c r="F33" s="1">
        <v>0</v>
      </c>
      <c r="H33" s="56"/>
      <c r="I33" s="59"/>
      <c r="J33" s="61"/>
      <c r="K33" s="68"/>
      <c r="L33" s="65"/>
      <c r="N33" s="1">
        <f t="shared" si="0"/>
        <v>0</v>
      </c>
    </row>
    <row r="34" spans="1:18" x14ac:dyDescent="0.25">
      <c r="A34" t="s">
        <v>1233</v>
      </c>
      <c r="B34" t="s">
        <v>1234</v>
      </c>
      <c r="C34" s="1">
        <v>0</v>
      </c>
      <c r="D34" s="1">
        <v>0</v>
      </c>
      <c r="E34" s="1">
        <v>0</v>
      </c>
      <c r="F34" s="1">
        <v>0</v>
      </c>
      <c r="H34" s="56"/>
      <c r="I34" s="59"/>
      <c r="J34" s="61"/>
      <c r="K34" s="68"/>
      <c r="L34" s="65"/>
      <c r="N34" s="1">
        <f t="shared" si="0"/>
        <v>0</v>
      </c>
    </row>
    <row r="35" spans="1:18" x14ac:dyDescent="0.25">
      <c r="A35" t="s">
        <v>1235</v>
      </c>
      <c r="B35" t="s">
        <v>1236</v>
      </c>
      <c r="C35" s="1">
        <v>69330</v>
      </c>
      <c r="D35" s="1">
        <v>0</v>
      </c>
      <c r="E35" s="1">
        <v>69330</v>
      </c>
      <c r="F35" s="1">
        <v>0</v>
      </c>
      <c r="H35" s="56"/>
      <c r="I35" s="59"/>
      <c r="J35" s="61"/>
      <c r="K35" s="68"/>
      <c r="L35" s="65"/>
      <c r="N35" s="1">
        <f t="shared" si="0"/>
        <v>0</v>
      </c>
    </row>
    <row r="36" spans="1:18" x14ac:dyDescent="0.25">
      <c r="A36" t="s">
        <v>1237</v>
      </c>
      <c r="B36" t="s">
        <v>1238</v>
      </c>
      <c r="C36" s="1">
        <v>0</v>
      </c>
      <c r="D36" s="1">
        <v>0</v>
      </c>
      <c r="E36" s="1">
        <v>0</v>
      </c>
      <c r="F36" s="1">
        <v>0</v>
      </c>
      <c r="H36" s="56"/>
      <c r="I36" s="59"/>
      <c r="J36" s="61"/>
      <c r="K36" s="68"/>
      <c r="L36" s="65"/>
      <c r="N36" s="1">
        <f t="shared" si="0"/>
        <v>0</v>
      </c>
    </row>
    <row r="37" spans="1:18" x14ac:dyDescent="0.25">
      <c r="A37" t="s">
        <v>143</v>
      </c>
      <c r="B37" t="s">
        <v>144</v>
      </c>
      <c r="C37" s="1">
        <v>0</v>
      </c>
      <c r="D37" s="1">
        <v>0</v>
      </c>
      <c r="E37" s="1">
        <v>0</v>
      </c>
      <c r="F37" s="1">
        <v>0</v>
      </c>
      <c r="H37" s="56"/>
      <c r="I37" s="59"/>
      <c r="J37" s="61"/>
      <c r="K37" s="68"/>
      <c r="L37" s="65"/>
      <c r="N37" s="1">
        <f t="shared" si="0"/>
        <v>0</v>
      </c>
      <c r="R37" s="1"/>
    </row>
    <row r="38" spans="1:18" x14ac:dyDescent="0.25">
      <c r="A38" t="s">
        <v>1239</v>
      </c>
      <c r="B38" t="s">
        <v>1240</v>
      </c>
      <c r="C38" s="1">
        <v>0</v>
      </c>
      <c r="D38" s="1">
        <v>0</v>
      </c>
      <c r="E38" s="1">
        <v>0</v>
      </c>
      <c r="F38" s="1">
        <v>0</v>
      </c>
      <c r="H38" s="56"/>
      <c r="I38" s="59"/>
      <c r="J38" s="61"/>
      <c r="K38" s="68"/>
      <c r="L38" s="65"/>
      <c r="N38" s="1">
        <f t="shared" si="0"/>
        <v>0</v>
      </c>
      <c r="R38" s="1"/>
    </row>
    <row r="39" spans="1:18" x14ac:dyDescent="0.25">
      <c r="A39" t="s">
        <v>148</v>
      </c>
      <c r="B39" t="s">
        <v>149</v>
      </c>
      <c r="C39" s="1">
        <v>0</v>
      </c>
      <c r="D39" s="1">
        <v>0</v>
      </c>
      <c r="E39" s="1">
        <v>0</v>
      </c>
      <c r="F39" s="1">
        <v>0</v>
      </c>
      <c r="H39" s="56"/>
      <c r="I39" s="59"/>
      <c r="J39" s="61"/>
      <c r="K39" s="68"/>
      <c r="L39" s="65"/>
      <c r="N39" s="1">
        <f t="shared" si="0"/>
        <v>0</v>
      </c>
      <c r="P39" s="1" t="s">
        <v>1213</v>
      </c>
      <c r="R39" s="5"/>
    </row>
    <row r="40" spans="1:18" x14ac:dyDescent="0.25">
      <c r="A40" t="s">
        <v>153</v>
      </c>
      <c r="B40" t="s">
        <v>154</v>
      </c>
      <c r="C40" s="1">
        <v>0</v>
      </c>
      <c r="D40" s="1">
        <v>0</v>
      </c>
      <c r="E40" s="1">
        <v>0</v>
      </c>
      <c r="F40" s="1">
        <v>0</v>
      </c>
      <c r="H40" s="56"/>
      <c r="I40" s="59"/>
      <c r="J40" s="61"/>
      <c r="K40" s="68"/>
      <c r="L40" s="65"/>
      <c r="N40" s="1">
        <f t="shared" si="0"/>
        <v>0</v>
      </c>
      <c r="P40" s="1" t="s">
        <v>1214</v>
      </c>
      <c r="R40" s="5"/>
    </row>
    <row r="41" spans="1:18" x14ac:dyDescent="0.25">
      <c r="A41" t="s">
        <v>158</v>
      </c>
      <c r="B41" t="s">
        <v>159</v>
      </c>
      <c r="C41" s="1">
        <v>0</v>
      </c>
      <c r="D41" s="1">
        <v>0</v>
      </c>
      <c r="E41" s="1">
        <v>0</v>
      </c>
      <c r="F41" s="1">
        <v>0</v>
      </c>
      <c r="H41" s="56"/>
      <c r="I41" s="59"/>
      <c r="J41" s="61"/>
      <c r="K41" s="68"/>
      <c r="L41" s="65"/>
      <c r="N41" s="1">
        <f t="shared" si="0"/>
        <v>0</v>
      </c>
      <c r="P41" s="1" t="s">
        <v>1215</v>
      </c>
      <c r="R41" s="1"/>
    </row>
    <row r="42" spans="1:18" x14ac:dyDescent="0.25">
      <c r="A42" t="s">
        <v>163</v>
      </c>
      <c r="B42" t="s">
        <v>164</v>
      </c>
      <c r="C42" s="1">
        <v>0</v>
      </c>
      <c r="D42" s="1">
        <v>0</v>
      </c>
      <c r="E42" s="1">
        <v>0</v>
      </c>
      <c r="F42" s="1">
        <v>0</v>
      </c>
      <c r="H42" s="56"/>
      <c r="I42" s="59"/>
      <c r="J42" s="61"/>
      <c r="K42" s="68"/>
      <c r="L42" s="65"/>
      <c r="N42" s="1">
        <f t="shared" si="0"/>
        <v>0</v>
      </c>
      <c r="P42" s="1" t="s">
        <v>1216</v>
      </c>
      <c r="R42" s="1"/>
    </row>
    <row r="43" spans="1:18" x14ac:dyDescent="0.25">
      <c r="A43" t="s">
        <v>168</v>
      </c>
      <c r="B43" t="s">
        <v>169</v>
      </c>
      <c r="C43" s="1">
        <v>0</v>
      </c>
      <c r="D43" s="1">
        <v>0</v>
      </c>
      <c r="E43" s="1">
        <v>0</v>
      </c>
      <c r="F43" s="1">
        <v>0</v>
      </c>
      <c r="H43" s="56"/>
      <c r="I43" s="59"/>
      <c r="J43" s="61"/>
      <c r="K43" s="68"/>
      <c r="L43" s="65"/>
      <c r="N43" s="1">
        <f t="shared" si="0"/>
        <v>0</v>
      </c>
      <c r="P43" s="1" t="s">
        <v>1217</v>
      </c>
    </row>
    <row r="44" spans="1:18" x14ac:dyDescent="0.25">
      <c r="A44" t="s">
        <v>173</v>
      </c>
      <c r="B44" t="s">
        <v>174</v>
      </c>
      <c r="C44" s="1">
        <v>0</v>
      </c>
      <c r="D44" s="1">
        <v>0</v>
      </c>
      <c r="E44" s="1">
        <v>0</v>
      </c>
      <c r="F44" s="1">
        <v>0</v>
      </c>
      <c r="H44" s="56"/>
      <c r="I44" s="59"/>
      <c r="J44" s="61"/>
      <c r="K44" s="68"/>
      <c r="L44" s="65"/>
      <c r="N44" s="1">
        <f t="shared" si="0"/>
        <v>0</v>
      </c>
      <c r="P44" s="1" t="s">
        <v>1218</v>
      </c>
    </row>
    <row r="45" spans="1:18" x14ac:dyDescent="0.25">
      <c r="A45" t="s">
        <v>179</v>
      </c>
      <c r="B45" t="s">
        <v>180</v>
      </c>
      <c r="C45" s="1">
        <v>199509684.5</v>
      </c>
      <c r="D45" s="1">
        <v>299163272.25</v>
      </c>
      <c r="E45" s="1">
        <v>179171282.84</v>
      </c>
      <c r="F45" s="1">
        <v>319501673.91000003</v>
      </c>
      <c r="H45" s="56"/>
      <c r="I45" s="59"/>
      <c r="J45" s="61"/>
      <c r="K45" s="68"/>
      <c r="L45" s="65"/>
      <c r="N45" s="1">
        <f t="shared" si="0"/>
        <v>319501673.91000003</v>
      </c>
      <c r="P45" s="1" t="s">
        <v>1219</v>
      </c>
      <c r="R45" s="1"/>
    </row>
    <row r="46" spans="1:18" x14ac:dyDescent="0.25">
      <c r="A46" t="s">
        <v>181</v>
      </c>
      <c r="B46" t="s">
        <v>182</v>
      </c>
      <c r="C46" s="1">
        <v>28412600.359999999</v>
      </c>
      <c r="D46" s="1">
        <v>0</v>
      </c>
      <c r="E46" s="1">
        <v>969475.5</v>
      </c>
      <c r="F46" s="1">
        <v>27443124.859999999</v>
      </c>
      <c r="H46" s="56"/>
      <c r="I46" s="59"/>
      <c r="J46" s="61"/>
      <c r="K46" s="68"/>
      <c r="L46" s="65"/>
      <c r="N46" s="1">
        <f t="shared" si="0"/>
        <v>27443124.859999999</v>
      </c>
      <c r="P46" s="1" t="s">
        <v>1220</v>
      </c>
      <c r="R46" s="1"/>
    </row>
    <row r="47" spans="1:18" x14ac:dyDescent="0.25">
      <c r="A47" t="s">
        <v>183</v>
      </c>
      <c r="B47" t="s">
        <v>184</v>
      </c>
      <c r="C47" s="1">
        <v>0</v>
      </c>
      <c r="D47" s="1">
        <v>0</v>
      </c>
      <c r="E47" s="1">
        <v>0</v>
      </c>
      <c r="F47" s="1">
        <v>0</v>
      </c>
      <c r="H47" s="56"/>
      <c r="I47" s="59"/>
      <c r="J47" s="61"/>
      <c r="K47" s="68"/>
      <c r="L47" s="65"/>
      <c r="N47" s="1">
        <f t="shared" si="0"/>
        <v>0</v>
      </c>
      <c r="P47" s="1" t="s">
        <v>1221</v>
      </c>
      <c r="R47" s="5"/>
    </row>
    <row r="48" spans="1:18" x14ac:dyDescent="0.25">
      <c r="A48" t="s">
        <v>185</v>
      </c>
      <c r="B48" t="s">
        <v>186</v>
      </c>
      <c r="C48" s="1">
        <v>56563149.030000001</v>
      </c>
      <c r="D48" s="1">
        <v>828476.14</v>
      </c>
      <c r="E48" s="1">
        <v>39708437.310000002</v>
      </c>
      <c r="F48" s="1">
        <v>17683187.859999999</v>
      </c>
      <c r="H48" s="56"/>
      <c r="I48" s="59"/>
      <c r="J48" s="61"/>
      <c r="K48" s="68"/>
      <c r="L48" s="65"/>
      <c r="N48" s="1">
        <f t="shared" si="0"/>
        <v>17683187.859999999</v>
      </c>
      <c r="P48" s="1" t="s">
        <v>1222</v>
      </c>
      <c r="R48" s="1"/>
    </row>
    <row r="49" spans="1:18" x14ac:dyDescent="0.25">
      <c r="A49" t="s">
        <v>187</v>
      </c>
      <c r="B49" t="s">
        <v>188</v>
      </c>
      <c r="C49" s="1">
        <v>0</v>
      </c>
      <c r="D49" s="1">
        <v>0</v>
      </c>
      <c r="E49" s="1">
        <v>0</v>
      </c>
      <c r="F49" s="1">
        <v>0</v>
      </c>
      <c r="H49" s="56"/>
      <c r="I49" s="59"/>
      <c r="J49" s="61"/>
      <c r="K49" s="68"/>
      <c r="L49" s="65"/>
      <c r="N49" s="1">
        <f t="shared" si="0"/>
        <v>0</v>
      </c>
      <c r="P49" s="1" t="s">
        <v>1223</v>
      </c>
      <c r="R49" s="1"/>
    </row>
    <row r="50" spans="1:18" x14ac:dyDescent="0.25">
      <c r="A50" t="s">
        <v>189</v>
      </c>
      <c r="B50" t="s">
        <v>190</v>
      </c>
      <c r="C50" s="1">
        <v>0</v>
      </c>
      <c r="D50" s="1">
        <v>0</v>
      </c>
      <c r="E50" s="1">
        <v>0</v>
      </c>
      <c r="F50" s="1">
        <v>0</v>
      </c>
      <c r="H50" s="56"/>
      <c r="I50" s="59"/>
      <c r="J50" s="61"/>
      <c r="K50" s="68"/>
      <c r="L50" s="65"/>
      <c r="N50" s="1">
        <f t="shared" si="0"/>
        <v>0</v>
      </c>
    </row>
    <row r="51" spans="1:18" x14ac:dyDescent="0.25">
      <c r="A51" t="s">
        <v>191</v>
      </c>
      <c r="B51" t="s">
        <v>192</v>
      </c>
      <c r="C51" s="1">
        <v>56551439.130000003</v>
      </c>
      <c r="D51" s="1">
        <v>597055.99</v>
      </c>
      <c r="E51" s="1">
        <v>19695945.030000001</v>
      </c>
      <c r="F51" s="1">
        <v>37452550.090000004</v>
      </c>
      <c r="H51" s="56"/>
      <c r="I51" s="59"/>
      <c r="J51" s="61"/>
      <c r="K51" s="68"/>
      <c r="L51" s="65"/>
      <c r="N51" s="1">
        <f t="shared" si="0"/>
        <v>37452550.090000004</v>
      </c>
    </row>
    <row r="52" spans="1:18" x14ac:dyDescent="0.25">
      <c r="A52" t="s">
        <v>193</v>
      </c>
      <c r="B52" t="s">
        <v>194</v>
      </c>
      <c r="C52" s="1">
        <v>81292520.689999998</v>
      </c>
      <c r="D52" s="1">
        <v>1891060.29</v>
      </c>
      <c r="E52" s="1">
        <v>57732517.810000002</v>
      </c>
      <c r="F52" s="1">
        <v>25451063.170000002</v>
      </c>
      <c r="H52" s="56"/>
      <c r="I52" s="59"/>
      <c r="J52" s="61"/>
      <c r="K52" s="68"/>
      <c r="L52" s="65"/>
      <c r="N52" s="1">
        <f t="shared" si="0"/>
        <v>25451063.170000002</v>
      </c>
    </row>
    <row r="53" spans="1:18" x14ac:dyDescent="0.25">
      <c r="A53" t="s">
        <v>195</v>
      </c>
      <c r="B53" t="s">
        <v>196</v>
      </c>
      <c r="C53" s="1">
        <v>146860857.91</v>
      </c>
      <c r="D53" s="1">
        <v>2525715.9300000002</v>
      </c>
      <c r="E53" s="1">
        <v>89689941.25</v>
      </c>
      <c r="F53" s="1">
        <v>59696632.590000004</v>
      </c>
      <c r="H53" s="56"/>
      <c r="I53" s="59"/>
      <c r="J53" s="61"/>
      <c r="K53" s="68"/>
      <c r="L53" s="65"/>
      <c r="N53" s="1">
        <f t="shared" si="0"/>
        <v>59696632.590000004</v>
      </c>
    </row>
    <row r="54" spans="1:18" x14ac:dyDescent="0.25">
      <c r="A54" t="s">
        <v>197</v>
      </c>
      <c r="B54" t="s">
        <v>198</v>
      </c>
      <c r="C54" s="1">
        <v>0</v>
      </c>
      <c r="D54" s="1">
        <v>0</v>
      </c>
      <c r="E54" s="1">
        <v>0</v>
      </c>
      <c r="F54" s="1">
        <v>0</v>
      </c>
      <c r="H54" s="56"/>
      <c r="I54" s="59"/>
      <c r="J54" s="61"/>
      <c r="K54" s="68"/>
      <c r="L54" s="65"/>
      <c r="N54" s="1">
        <f t="shared" si="0"/>
        <v>0</v>
      </c>
    </row>
    <row r="55" spans="1:18" x14ac:dyDescent="0.25">
      <c r="A55" t="s">
        <v>199</v>
      </c>
      <c r="B55" t="s">
        <v>200</v>
      </c>
      <c r="C55" s="1">
        <v>9487500</v>
      </c>
      <c r="D55" s="1">
        <v>0</v>
      </c>
      <c r="E55" s="1">
        <v>0</v>
      </c>
      <c r="F55" s="1">
        <v>9487500</v>
      </c>
      <c r="H55" s="56"/>
      <c r="I55" s="59"/>
      <c r="J55" s="61"/>
      <c r="K55" s="68"/>
      <c r="L55" s="65"/>
      <c r="N55" s="1">
        <f t="shared" si="0"/>
        <v>9487500</v>
      </c>
    </row>
    <row r="56" spans="1:18" x14ac:dyDescent="0.25">
      <c r="A56" t="s">
        <v>201</v>
      </c>
      <c r="B56" t="s">
        <v>202</v>
      </c>
      <c r="C56" s="1">
        <v>0</v>
      </c>
      <c r="D56" s="1">
        <v>0</v>
      </c>
      <c r="E56" s="1">
        <v>0</v>
      </c>
      <c r="F56" s="1">
        <v>0</v>
      </c>
      <c r="H56" s="56"/>
      <c r="I56" s="59"/>
      <c r="J56" s="61"/>
      <c r="K56" s="68"/>
      <c r="L56" s="65"/>
      <c r="N56" s="1">
        <f t="shared" si="0"/>
        <v>0</v>
      </c>
    </row>
    <row r="57" spans="1:18" x14ac:dyDescent="0.25">
      <c r="A57" t="s">
        <v>203</v>
      </c>
      <c r="B57" t="s">
        <v>204</v>
      </c>
      <c r="C57" s="1">
        <v>500004</v>
      </c>
      <c r="D57" s="1">
        <v>0</v>
      </c>
      <c r="E57" s="1">
        <v>0</v>
      </c>
      <c r="F57" s="1">
        <v>500004</v>
      </c>
      <c r="H57" s="56"/>
      <c r="I57" s="59"/>
      <c r="J57" s="61"/>
      <c r="K57" s="68"/>
      <c r="L57" s="65"/>
      <c r="N57" s="1">
        <f t="shared" si="0"/>
        <v>500004</v>
      </c>
    </row>
    <row r="58" spans="1:18" x14ac:dyDescent="0.25">
      <c r="A58" t="s">
        <v>205</v>
      </c>
      <c r="B58" t="s">
        <v>206</v>
      </c>
      <c r="C58" s="1">
        <v>0</v>
      </c>
      <c r="D58" s="1">
        <v>0</v>
      </c>
      <c r="E58" s="1">
        <v>0</v>
      </c>
      <c r="F58" s="1">
        <v>0</v>
      </c>
      <c r="H58" s="56"/>
      <c r="I58" s="59"/>
      <c r="J58" s="61"/>
      <c r="K58" s="68"/>
      <c r="L58" s="65"/>
      <c r="N58" s="1">
        <f t="shared" si="0"/>
        <v>0</v>
      </c>
    </row>
    <row r="59" spans="1:18" x14ac:dyDescent="0.25">
      <c r="A59" t="s">
        <v>207</v>
      </c>
      <c r="B59" t="s">
        <v>208</v>
      </c>
      <c r="C59" s="1">
        <v>208455000</v>
      </c>
      <c r="D59" s="1">
        <v>8165000</v>
      </c>
      <c r="E59" s="1">
        <v>847500</v>
      </c>
      <c r="F59" s="1">
        <v>215772500</v>
      </c>
      <c r="H59" s="56"/>
      <c r="I59" s="59"/>
      <c r="J59" s="61"/>
      <c r="K59" s="68"/>
      <c r="L59" s="65"/>
      <c r="N59" s="1">
        <f t="shared" si="0"/>
        <v>215772500</v>
      </c>
    </row>
    <row r="60" spans="1:18" x14ac:dyDescent="0.25">
      <c r="A60" t="s">
        <v>209</v>
      </c>
      <c r="B60" t="s">
        <v>210</v>
      </c>
      <c r="C60" s="1">
        <v>22303131.079999998</v>
      </c>
      <c r="D60" s="1">
        <v>2762949.32</v>
      </c>
      <c r="E60" s="1">
        <v>18658578.68</v>
      </c>
      <c r="F60" s="1">
        <v>6407501.7199999997</v>
      </c>
      <c r="H60" s="56"/>
      <c r="I60" s="59"/>
      <c r="J60" s="61"/>
      <c r="K60" s="68"/>
      <c r="L60" s="65"/>
      <c r="N60" s="1">
        <f t="shared" si="0"/>
        <v>6407501.7199999997</v>
      </c>
    </row>
    <row r="61" spans="1:18" x14ac:dyDescent="0.25">
      <c r="A61" t="s">
        <v>211</v>
      </c>
      <c r="B61" t="s">
        <v>212</v>
      </c>
      <c r="C61" s="1">
        <v>78623305.379999995</v>
      </c>
      <c r="D61" s="1">
        <v>0</v>
      </c>
      <c r="E61" s="1">
        <v>0</v>
      </c>
      <c r="F61" s="1">
        <v>78623305.379999995</v>
      </c>
      <c r="H61" s="56"/>
      <c r="I61" s="59"/>
      <c r="J61" s="61"/>
      <c r="K61" s="68"/>
      <c r="L61" s="65"/>
      <c r="N61" s="1">
        <f t="shared" si="0"/>
        <v>78623305.379999995</v>
      </c>
    </row>
    <row r="62" spans="1:18" x14ac:dyDescent="0.25">
      <c r="A62" t="s">
        <v>213</v>
      </c>
      <c r="B62" t="s">
        <v>214</v>
      </c>
      <c r="C62" s="1">
        <v>-66586.92</v>
      </c>
      <c r="D62" s="1">
        <v>0</v>
      </c>
      <c r="E62" s="1">
        <v>0</v>
      </c>
      <c r="F62" s="1">
        <v>-66586.92</v>
      </c>
      <c r="H62" s="56"/>
      <c r="I62" s="59"/>
      <c r="J62" s="61"/>
      <c r="K62" s="68"/>
      <c r="L62" s="65"/>
      <c r="N62" s="1">
        <f t="shared" si="0"/>
        <v>-66586.92</v>
      </c>
    </row>
    <row r="63" spans="1:18" x14ac:dyDescent="0.25">
      <c r="A63" t="s">
        <v>215</v>
      </c>
      <c r="B63" t="s">
        <v>216</v>
      </c>
      <c r="C63" s="1">
        <v>0</v>
      </c>
      <c r="D63" s="1">
        <v>0</v>
      </c>
      <c r="E63" s="1">
        <v>0</v>
      </c>
      <c r="F63" s="1">
        <v>0</v>
      </c>
      <c r="H63" s="56"/>
      <c r="I63" s="59"/>
      <c r="J63" s="61"/>
      <c r="K63" s="68"/>
      <c r="L63" s="65"/>
      <c r="N63" s="1">
        <f t="shared" si="0"/>
        <v>0</v>
      </c>
    </row>
    <row r="64" spans="1:18" x14ac:dyDescent="0.25">
      <c r="A64" t="s">
        <v>217</v>
      </c>
      <c r="B64" t="s">
        <v>218</v>
      </c>
      <c r="C64" s="1">
        <v>0</v>
      </c>
      <c r="D64" s="1">
        <v>0</v>
      </c>
      <c r="E64" s="1">
        <v>0</v>
      </c>
      <c r="F64" s="1">
        <v>0</v>
      </c>
      <c r="H64" s="56"/>
      <c r="I64" s="59"/>
      <c r="J64" s="61"/>
      <c r="K64" s="68"/>
      <c r="L64" s="65"/>
      <c r="N64" s="1">
        <f t="shared" si="0"/>
        <v>0</v>
      </c>
    </row>
    <row r="65" spans="1:14" x14ac:dyDescent="0.25">
      <c r="A65" t="s">
        <v>219</v>
      </c>
      <c r="B65" t="s">
        <v>220</v>
      </c>
      <c r="C65" s="1">
        <v>-35750</v>
      </c>
      <c r="D65" s="1">
        <v>0</v>
      </c>
      <c r="E65" s="1">
        <v>0</v>
      </c>
      <c r="F65" s="1">
        <v>-35750</v>
      </c>
      <c r="H65" s="56"/>
      <c r="I65" s="59"/>
      <c r="J65" s="61"/>
      <c r="K65" s="68"/>
      <c r="L65" s="65"/>
      <c r="N65" s="1">
        <f t="shared" si="0"/>
        <v>-35750</v>
      </c>
    </row>
    <row r="66" spans="1:14" x14ac:dyDescent="0.25">
      <c r="A66" t="s">
        <v>1241</v>
      </c>
      <c r="B66" t="s">
        <v>1242</v>
      </c>
      <c r="C66" s="1">
        <v>0</v>
      </c>
      <c r="D66" s="1">
        <v>0</v>
      </c>
      <c r="E66" s="1">
        <v>0</v>
      </c>
      <c r="F66" s="1">
        <v>0</v>
      </c>
      <c r="H66" s="56"/>
      <c r="I66" s="59"/>
      <c r="J66" s="61"/>
      <c r="K66" s="68"/>
      <c r="L66" s="65"/>
      <c r="N66" s="1">
        <f t="shared" si="0"/>
        <v>0</v>
      </c>
    </row>
    <row r="67" spans="1:14" x14ac:dyDescent="0.25">
      <c r="A67" t="s">
        <v>224</v>
      </c>
      <c r="B67" t="s">
        <v>225</v>
      </c>
      <c r="C67" s="1">
        <v>0</v>
      </c>
      <c r="D67" s="1">
        <v>0</v>
      </c>
      <c r="E67" s="1">
        <v>0</v>
      </c>
      <c r="F67" s="1">
        <v>0</v>
      </c>
      <c r="H67" s="56"/>
      <c r="I67" s="59"/>
      <c r="J67" s="62"/>
      <c r="K67" s="69"/>
      <c r="L67" s="65"/>
      <c r="N67" s="1">
        <f t="shared" ref="N67:N130" si="1">+F67-H67-I67-J67-K67-L67</f>
        <v>0</v>
      </c>
    </row>
    <row r="68" spans="1:14" x14ac:dyDescent="0.25">
      <c r="A68" t="s">
        <v>229</v>
      </c>
      <c r="B68" t="s">
        <v>230</v>
      </c>
      <c r="C68" s="1">
        <v>0</v>
      </c>
      <c r="D68" s="1">
        <v>0</v>
      </c>
      <c r="E68" s="1">
        <v>0</v>
      </c>
      <c r="F68" s="1">
        <v>0</v>
      </c>
      <c r="H68" s="56"/>
      <c r="I68" s="59"/>
      <c r="J68" s="61"/>
      <c r="K68" s="68"/>
      <c r="L68" s="65"/>
      <c r="N68" s="1">
        <f t="shared" si="1"/>
        <v>0</v>
      </c>
    </row>
    <row r="69" spans="1:14" x14ac:dyDescent="0.25">
      <c r="A69" t="s">
        <v>1243</v>
      </c>
      <c r="B69" t="s">
        <v>1244</v>
      </c>
      <c r="C69" s="1">
        <v>5969.87</v>
      </c>
      <c r="D69" s="1">
        <v>0</v>
      </c>
      <c r="E69" s="1">
        <v>0</v>
      </c>
      <c r="F69" s="1">
        <v>5969.87</v>
      </c>
      <c r="H69" s="56"/>
      <c r="I69" s="59"/>
      <c r="J69" s="61"/>
      <c r="K69" s="68"/>
      <c r="L69" s="65"/>
      <c r="N69" s="1">
        <f t="shared" si="1"/>
        <v>5969.87</v>
      </c>
    </row>
    <row r="70" spans="1:14" x14ac:dyDescent="0.25">
      <c r="A70" t="s">
        <v>1206</v>
      </c>
      <c r="B70" t="s">
        <v>1207</v>
      </c>
      <c r="C70" s="1">
        <v>0</v>
      </c>
      <c r="D70" s="1">
        <v>0</v>
      </c>
      <c r="E70" s="1">
        <v>0</v>
      </c>
      <c r="F70" s="1">
        <v>0</v>
      </c>
      <c r="H70" s="56"/>
      <c r="I70" s="59"/>
      <c r="J70" s="61"/>
      <c r="K70" s="68"/>
      <c r="L70" s="65"/>
      <c r="N70" s="1">
        <f t="shared" si="1"/>
        <v>0</v>
      </c>
    </row>
    <row r="71" spans="1:14" x14ac:dyDescent="0.25">
      <c r="A71" t="s">
        <v>1245</v>
      </c>
      <c r="B71" t="s">
        <v>1246</v>
      </c>
      <c r="C71" s="1">
        <v>0</v>
      </c>
      <c r="D71" s="1">
        <v>0</v>
      </c>
      <c r="E71" s="1">
        <v>0</v>
      </c>
      <c r="F71" s="1">
        <v>0</v>
      </c>
      <c r="H71" s="56"/>
      <c r="I71" s="59"/>
      <c r="J71" s="61"/>
      <c r="K71" s="68"/>
      <c r="L71" s="65"/>
      <c r="N71" s="1">
        <f t="shared" si="1"/>
        <v>0</v>
      </c>
    </row>
    <row r="72" spans="1:14" x14ac:dyDescent="0.25">
      <c r="A72" t="s">
        <v>234</v>
      </c>
      <c r="B72" t="s">
        <v>235</v>
      </c>
      <c r="C72" s="1">
        <v>2108174.6</v>
      </c>
      <c r="D72" s="1">
        <v>0</v>
      </c>
      <c r="E72" s="1">
        <v>0</v>
      </c>
      <c r="F72" s="1">
        <v>2108174.6</v>
      </c>
      <c r="H72" s="56"/>
      <c r="I72" s="59"/>
      <c r="J72" s="61"/>
      <c r="K72" s="68"/>
      <c r="L72" s="65"/>
      <c r="N72" s="1">
        <f t="shared" si="1"/>
        <v>2108174.6</v>
      </c>
    </row>
    <row r="73" spans="1:14" x14ac:dyDescent="0.25">
      <c r="A73" t="s">
        <v>239</v>
      </c>
      <c r="B73" t="s">
        <v>240</v>
      </c>
      <c r="C73" s="1">
        <v>0</v>
      </c>
      <c r="D73" s="1">
        <v>0</v>
      </c>
      <c r="E73" s="1">
        <v>0</v>
      </c>
      <c r="F73" s="1">
        <v>0</v>
      </c>
      <c r="H73" s="56"/>
      <c r="I73" s="59"/>
      <c r="J73" s="61"/>
      <c r="K73" s="68"/>
      <c r="L73" s="65"/>
      <c r="N73" s="1">
        <f t="shared" si="1"/>
        <v>0</v>
      </c>
    </row>
    <row r="74" spans="1:14" x14ac:dyDescent="0.25">
      <c r="A74" t="s">
        <v>241</v>
      </c>
      <c r="B74" t="s">
        <v>242</v>
      </c>
      <c r="C74" s="1">
        <v>0</v>
      </c>
      <c r="D74" s="1">
        <v>0</v>
      </c>
      <c r="E74" s="1">
        <v>0</v>
      </c>
      <c r="F74" s="1">
        <v>0</v>
      </c>
      <c r="H74" s="56"/>
      <c r="I74" s="59"/>
      <c r="J74" s="61"/>
      <c r="K74" s="68"/>
      <c r="L74" s="65"/>
      <c r="N74" s="1">
        <f t="shared" si="1"/>
        <v>0</v>
      </c>
    </row>
    <row r="75" spans="1:14" x14ac:dyDescent="0.25">
      <c r="A75" t="s">
        <v>243</v>
      </c>
      <c r="B75" t="s">
        <v>244</v>
      </c>
      <c r="C75" s="1">
        <v>75107.8</v>
      </c>
      <c r="D75" s="1">
        <v>0</v>
      </c>
      <c r="E75" s="1">
        <v>0</v>
      </c>
      <c r="F75" s="1">
        <v>75107.8</v>
      </c>
      <c r="H75" s="56"/>
      <c r="I75" s="59"/>
      <c r="J75" s="61"/>
      <c r="K75" s="68"/>
      <c r="L75" s="65"/>
      <c r="N75" s="1">
        <f t="shared" si="1"/>
        <v>75107.8</v>
      </c>
    </row>
    <row r="76" spans="1:14" x14ac:dyDescent="0.25">
      <c r="A76" t="s">
        <v>245</v>
      </c>
      <c r="B76" t="s">
        <v>246</v>
      </c>
      <c r="C76" s="1">
        <v>0</v>
      </c>
      <c r="D76" s="1">
        <v>0</v>
      </c>
      <c r="E76" s="1">
        <v>0</v>
      </c>
      <c r="F76" s="1">
        <v>0</v>
      </c>
      <c r="H76" s="56"/>
      <c r="I76" s="59"/>
      <c r="J76" s="61"/>
      <c r="K76" s="68"/>
      <c r="L76" s="65"/>
      <c r="N76" s="1">
        <f t="shared" si="1"/>
        <v>0</v>
      </c>
    </row>
    <row r="77" spans="1:14" x14ac:dyDescent="0.25">
      <c r="A77" t="s">
        <v>250</v>
      </c>
      <c r="B77" t="s">
        <v>251</v>
      </c>
      <c r="C77" s="1">
        <v>0</v>
      </c>
      <c r="D77" s="1">
        <v>0</v>
      </c>
      <c r="E77" s="1">
        <v>0</v>
      </c>
      <c r="F77" s="1">
        <v>0</v>
      </c>
      <c r="H77" s="56"/>
      <c r="I77" s="59"/>
      <c r="J77" s="61"/>
      <c r="K77" s="68"/>
      <c r="L77" s="65"/>
      <c r="N77" s="1">
        <f t="shared" si="1"/>
        <v>0</v>
      </c>
    </row>
    <row r="78" spans="1:14" x14ac:dyDescent="0.25">
      <c r="A78" t="s">
        <v>252</v>
      </c>
      <c r="B78" t="s">
        <v>253</v>
      </c>
      <c r="C78" s="1">
        <v>0</v>
      </c>
      <c r="D78" s="1">
        <v>0</v>
      </c>
      <c r="E78" s="1">
        <v>0</v>
      </c>
      <c r="F78" s="1">
        <v>0</v>
      </c>
      <c r="H78" s="56"/>
      <c r="I78" s="59"/>
      <c r="J78" s="61"/>
      <c r="K78" s="68"/>
      <c r="L78" s="65"/>
      <c r="N78" s="1">
        <f t="shared" si="1"/>
        <v>0</v>
      </c>
    </row>
    <row r="79" spans="1:14" x14ac:dyDescent="0.25">
      <c r="A79" t="s">
        <v>1247</v>
      </c>
      <c r="B79" t="s">
        <v>1248</v>
      </c>
      <c r="C79" s="1">
        <v>83412.740000000005</v>
      </c>
      <c r="D79" s="1">
        <v>0</v>
      </c>
      <c r="E79" s="1">
        <v>0</v>
      </c>
      <c r="F79" s="1">
        <v>83412.740000000005</v>
      </c>
      <c r="H79" s="56"/>
      <c r="I79" s="59"/>
      <c r="J79" s="61"/>
      <c r="K79" s="68"/>
      <c r="L79" s="65"/>
      <c r="N79" s="1">
        <f t="shared" si="1"/>
        <v>83412.740000000005</v>
      </c>
    </row>
    <row r="80" spans="1:14" x14ac:dyDescent="0.25">
      <c r="A80" t="s">
        <v>257</v>
      </c>
      <c r="B80" t="s">
        <v>258</v>
      </c>
      <c r="C80" s="1">
        <v>0</v>
      </c>
      <c r="D80" s="1">
        <v>0</v>
      </c>
      <c r="E80" s="1">
        <v>0</v>
      </c>
      <c r="F80" s="1">
        <v>0</v>
      </c>
      <c r="H80" s="56"/>
      <c r="I80" s="59"/>
      <c r="J80" s="61"/>
      <c r="K80" s="68"/>
      <c r="L80" s="65"/>
      <c r="N80" s="1">
        <f t="shared" si="1"/>
        <v>0</v>
      </c>
    </row>
    <row r="81" spans="1:14" x14ac:dyDescent="0.25">
      <c r="A81" t="s">
        <v>262</v>
      </c>
      <c r="B81" t="s">
        <v>263</v>
      </c>
      <c r="C81" s="1">
        <v>0</v>
      </c>
      <c r="D81" s="1">
        <v>0</v>
      </c>
      <c r="E81" s="1">
        <v>0</v>
      </c>
      <c r="F81" s="1">
        <v>0</v>
      </c>
      <c r="H81" s="56"/>
      <c r="I81" s="59"/>
      <c r="J81" s="61"/>
      <c r="K81" s="68"/>
      <c r="L81" s="65"/>
      <c r="N81" s="1">
        <f t="shared" si="1"/>
        <v>0</v>
      </c>
    </row>
    <row r="82" spans="1:14" x14ac:dyDescent="0.25">
      <c r="A82" t="s">
        <v>264</v>
      </c>
      <c r="B82" t="s">
        <v>265</v>
      </c>
      <c r="C82" s="1">
        <v>0</v>
      </c>
      <c r="D82" s="1">
        <v>0</v>
      </c>
      <c r="E82" s="1">
        <v>0</v>
      </c>
      <c r="F82" s="1">
        <v>0</v>
      </c>
      <c r="H82" s="56"/>
      <c r="I82" s="59"/>
      <c r="J82" s="61"/>
      <c r="K82" s="68"/>
      <c r="L82" s="65"/>
      <c r="N82" s="1">
        <f t="shared" si="1"/>
        <v>0</v>
      </c>
    </row>
    <row r="83" spans="1:14" x14ac:dyDescent="0.25">
      <c r="A83" t="s">
        <v>266</v>
      </c>
      <c r="B83" t="s">
        <v>267</v>
      </c>
      <c r="C83" s="1">
        <v>0</v>
      </c>
      <c r="D83" s="1">
        <v>0</v>
      </c>
      <c r="E83" s="1">
        <v>0</v>
      </c>
      <c r="F83" s="1">
        <v>0</v>
      </c>
      <c r="H83" s="56"/>
      <c r="I83" s="59"/>
      <c r="J83" s="61"/>
      <c r="K83" s="68"/>
      <c r="L83" s="65"/>
      <c r="N83" s="1">
        <f t="shared" si="1"/>
        <v>0</v>
      </c>
    </row>
    <row r="84" spans="1:14" x14ac:dyDescent="0.25">
      <c r="A84" t="s">
        <v>271</v>
      </c>
      <c r="B84" t="s">
        <v>272</v>
      </c>
      <c r="C84" s="1">
        <v>0</v>
      </c>
      <c r="D84" s="1">
        <v>0</v>
      </c>
      <c r="E84" s="1">
        <v>0</v>
      </c>
      <c r="F84" s="1">
        <v>0</v>
      </c>
      <c r="H84" s="56"/>
      <c r="I84" s="59"/>
      <c r="J84" s="61"/>
      <c r="K84" s="68"/>
      <c r="L84" s="65"/>
      <c r="N84" s="1">
        <f t="shared" si="1"/>
        <v>0</v>
      </c>
    </row>
    <row r="85" spans="1:14" x14ac:dyDescent="0.25">
      <c r="A85" t="s">
        <v>273</v>
      </c>
      <c r="B85" t="s">
        <v>274</v>
      </c>
      <c r="C85" s="1">
        <v>0</v>
      </c>
      <c r="D85" s="1">
        <v>0</v>
      </c>
      <c r="E85" s="1">
        <v>0</v>
      </c>
      <c r="F85" s="1">
        <v>0</v>
      </c>
      <c r="H85" s="56"/>
      <c r="I85" s="59"/>
      <c r="J85" s="61"/>
      <c r="K85" s="68"/>
      <c r="L85" s="65"/>
      <c r="N85" s="1">
        <f t="shared" si="1"/>
        <v>0</v>
      </c>
    </row>
    <row r="86" spans="1:14" x14ac:dyDescent="0.25">
      <c r="A86" t="s">
        <v>278</v>
      </c>
      <c r="B86" t="s">
        <v>279</v>
      </c>
      <c r="C86" s="1">
        <v>0</v>
      </c>
      <c r="D86" s="1">
        <v>0</v>
      </c>
      <c r="E86" s="1">
        <v>0</v>
      </c>
      <c r="F86" s="1">
        <v>0</v>
      </c>
      <c r="H86" s="56"/>
      <c r="I86" s="59"/>
      <c r="J86" s="61"/>
      <c r="K86" s="68"/>
      <c r="L86" s="65"/>
      <c r="N86" s="1">
        <f t="shared" si="1"/>
        <v>0</v>
      </c>
    </row>
    <row r="87" spans="1:14" x14ac:dyDescent="0.25">
      <c r="A87" t="s">
        <v>280</v>
      </c>
      <c r="B87" t="s">
        <v>281</v>
      </c>
      <c r="C87" s="1">
        <v>0</v>
      </c>
      <c r="D87" s="1">
        <v>0</v>
      </c>
      <c r="E87" s="1">
        <v>0</v>
      </c>
      <c r="F87" s="1">
        <v>0</v>
      </c>
      <c r="H87" s="56"/>
      <c r="I87" s="59"/>
      <c r="J87" s="61"/>
      <c r="K87" s="68"/>
      <c r="L87" s="65"/>
      <c r="N87" s="1">
        <f t="shared" si="1"/>
        <v>0</v>
      </c>
    </row>
    <row r="88" spans="1:14" x14ac:dyDescent="0.25">
      <c r="A88" t="s">
        <v>282</v>
      </c>
      <c r="B88" t="s">
        <v>283</v>
      </c>
      <c r="C88" s="1">
        <v>0</v>
      </c>
      <c r="D88" s="1">
        <v>0</v>
      </c>
      <c r="E88" s="1">
        <v>0</v>
      </c>
      <c r="F88" s="1">
        <v>0</v>
      </c>
      <c r="H88" s="56"/>
      <c r="I88" s="59"/>
      <c r="J88" s="61"/>
      <c r="K88" s="68"/>
      <c r="L88" s="65"/>
      <c r="N88" s="1">
        <f t="shared" si="1"/>
        <v>0</v>
      </c>
    </row>
    <row r="89" spans="1:14" x14ac:dyDescent="0.25">
      <c r="A89" t="s">
        <v>284</v>
      </c>
      <c r="B89" t="s">
        <v>285</v>
      </c>
      <c r="C89" s="1">
        <v>0</v>
      </c>
      <c r="D89" s="1">
        <v>0</v>
      </c>
      <c r="E89" s="1">
        <v>0</v>
      </c>
      <c r="F89" s="1">
        <v>0</v>
      </c>
      <c r="H89" s="56"/>
      <c r="I89" s="59"/>
      <c r="J89" s="61"/>
      <c r="K89" s="68"/>
      <c r="L89" s="65"/>
      <c r="N89" s="1">
        <f t="shared" si="1"/>
        <v>0</v>
      </c>
    </row>
    <row r="90" spans="1:14" x14ac:dyDescent="0.25">
      <c r="A90" t="s">
        <v>286</v>
      </c>
      <c r="B90" t="s">
        <v>287</v>
      </c>
      <c r="C90" s="1">
        <v>0</v>
      </c>
      <c r="D90" s="1">
        <v>0</v>
      </c>
      <c r="E90" s="1">
        <v>0</v>
      </c>
      <c r="F90" s="1">
        <v>0</v>
      </c>
      <c r="H90" s="56"/>
      <c r="I90" s="59"/>
      <c r="J90" s="61"/>
      <c r="K90" s="68"/>
      <c r="L90" s="65"/>
      <c r="N90" s="1">
        <f t="shared" si="1"/>
        <v>0</v>
      </c>
    </row>
    <row r="91" spans="1:14" x14ac:dyDescent="0.25">
      <c r="A91" t="s">
        <v>291</v>
      </c>
      <c r="B91" t="s">
        <v>292</v>
      </c>
      <c r="C91" s="1">
        <v>0</v>
      </c>
      <c r="D91" s="1">
        <v>0</v>
      </c>
      <c r="E91" s="1">
        <v>0</v>
      </c>
      <c r="F91" s="1">
        <v>0</v>
      </c>
      <c r="H91" s="56"/>
      <c r="I91" s="59"/>
      <c r="J91" s="61"/>
      <c r="K91" s="68"/>
      <c r="L91" s="65"/>
      <c r="N91" s="1">
        <f t="shared" si="1"/>
        <v>0</v>
      </c>
    </row>
    <row r="92" spans="1:14" x14ac:dyDescent="0.25">
      <c r="A92" t="s">
        <v>296</v>
      </c>
      <c r="B92" t="s">
        <v>297</v>
      </c>
      <c r="C92" s="1">
        <v>0</v>
      </c>
      <c r="D92" s="1">
        <v>0</v>
      </c>
      <c r="E92" s="1">
        <v>0</v>
      </c>
      <c r="F92" s="1">
        <v>0</v>
      </c>
      <c r="H92" s="56"/>
      <c r="I92" s="59"/>
      <c r="J92" s="61"/>
      <c r="K92" s="68"/>
      <c r="L92" s="65"/>
      <c r="N92" s="1">
        <f t="shared" si="1"/>
        <v>0</v>
      </c>
    </row>
    <row r="93" spans="1:14" x14ac:dyDescent="0.25">
      <c r="A93" t="s">
        <v>301</v>
      </c>
      <c r="B93" t="s">
        <v>302</v>
      </c>
      <c r="C93" s="1">
        <v>0</v>
      </c>
      <c r="D93" s="1">
        <v>0</v>
      </c>
      <c r="E93" s="1">
        <v>0</v>
      </c>
      <c r="F93" s="1">
        <v>0</v>
      </c>
      <c r="H93" s="56"/>
      <c r="I93" s="59"/>
      <c r="J93" s="61"/>
      <c r="K93" s="68"/>
      <c r="L93" s="65"/>
      <c r="N93" s="1">
        <f t="shared" si="1"/>
        <v>0</v>
      </c>
    </row>
    <row r="94" spans="1:14" x14ac:dyDescent="0.25">
      <c r="A94" t="s">
        <v>303</v>
      </c>
      <c r="B94" t="s">
        <v>304</v>
      </c>
      <c r="C94" s="1">
        <v>0</v>
      </c>
      <c r="D94" s="1">
        <v>0</v>
      </c>
      <c r="E94" s="1">
        <v>0</v>
      </c>
      <c r="F94" s="1">
        <v>0</v>
      </c>
      <c r="H94" s="56"/>
      <c r="I94" s="59"/>
      <c r="J94" s="61"/>
      <c r="K94" s="68"/>
      <c r="L94" s="65"/>
      <c r="N94" s="1">
        <f t="shared" si="1"/>
        <v>0</v>
      </c>
    </row>
    <row r="95" spans="1:14" x14ac:dyDescent="0.25">
      <c r="A95" t="s">
        <v>308</v>
      </c>
      <c r="B95" t="s">
        <v>309</v>
      </c>
      <c r="C95" s="1">
        <v>0</v>
      </c>
      <c r="D95" s="1">
        <v>0</v>
      </c>
      <c r="E95" s="1">
        <v>0</v>
      </c>
      <c r="F95" s="1">
        <v>0</v>
      </c>
      <c r="H95" s="56"/>
      <c r="I95" s="59"/>
      <c r="J95" s="61"/>
      <c r="K95" s="68"/>
      <c r="L95" s="65"/>
      <c r="N95" s="1">
        <f t="shared" si="1"/>
        <v>0</v>
      </c>
    </row>
    <row r="96" spans="1:14" x14ac:dyDescent="0.25">
      <c r="A96" t="s">
        <v>310</v>
      </c>
      <c r="B96" t="s">
        <v>311</v>
      </c>
      <c r="C96" s="1">
        <v>4950421.33</v>
      </c>
      <c r="D96" s="1">
        <v>0</v>
      </c>
      <c r="E96" s="1">
        <v>0</v>
      </c>
      <c r="F96" s="1">
        <v>4950421.33</v>
      </c>
      <c r="H96" s="56"/>
      <c r="I96" s="59"/>
      <c r="J96" s="61"/>
      <c r="K96" s="68"/>
      <c r="L96" s="65"/>
      <c r="N96" s="1">
        <f t="shared" si="1"/>
        <v>4950421.33</v>
      </c>
    </row>
    <row r="97" spans="1:14" x14ac:dyDescent="0.25">
      <c r="A97" t="s">
        <v>315</v>
      </c>
      <c r="B97" t="s">
        <v>316</v>
      </c>
      <c r="C97" s="1">
        <v>0</v>
      </c>
      <c r="D97" s="1">
        <v>0</v>
      </c>
      <c r="E97" s="1">
        <v>0</v>
      </c>
      <c r="F97" s="1">
        <v>0</v>
      </c>
      <c r="H97" s="56"/>
      <c r="I97" s="59"/>
      <c r="J97" s="61"/>
      <c r="K97" s="68"/>
      <c r="L97" s="65"/>
      <c r="N97" s="1">
        <f t="shared" si="1"/>
        <v>0</v>
      </c>
    </row>
    <row r="98" spans="1:14" x14ac:dyDescent="0.25">
      <c r="A98" t="s">
        <v>317</v>
      </c>
      <c r="B98" t="s">
        <v>318</v>
      </c>
      <c r="C98" s="1">
        <v>0</v>
      </c>
      <c r="D98" s="1">
        <v>0</v>
      </c>
      <c r="E98" s="1">
        <v>0</v>
      </c>
      <c r="F98" s="1">
        <v>0</v>
      </c>
      <c r="H98" s="56"/>
      <c r="I98" s="59"/>
      <c r="J98" s="61"/>
      <c r="K98" s="68"/>
      <c r="L98" s="65"/>
      <c r="N98" s="1">
        <f t="shared" si="1"/>
        <v>0</v>
      </c>
    </row>
    <row r="99" spans="1:14" x14ac:dyDescent="0.25">
      <c r="A99" t="s">
        <v>319</v>
      </c>
      <c r="B99" t="s">
        <v>320</v>
      </c>
      <c r="C99" s="1">
        <v>861706.15</v>
      </c>
      <c r="D99" s="1">
        <v>0</v>
      </c>
      <c r="E99" s="1">
        <v>0</v>
      </c>
      <c r="F99" s="1">
        <v>861706.15</v>
      </c>
      <c r="H99" s="56"/>
      <c r="I99" s="59"/>
      <c r="J99" s="61"/>
      <c r="K99" s="68"/>
      <c r="L99" s="65"/>
      <c r="N99" s="1">
        <f t="shared" si="1"/>
        <v>861706.15</v>
      </c>
    </row>
    <row r="100" spans="1:14" x14ac:dyDescent="0.25">
      <c r="A100" t="s">
        <v>324</v>
      </c>
      <c r="B100" t="s">
        <v>325</v>
      </c>
      <c r="C100" s="1">
        <v>0</v>
      </c>
      <c r="D100" s="1">
        <v>0</v>
      </c>
      <c r="E100" s="1">
        <v>0</v>
      </c>
      <c r="F100" s="1">
        <v>0</v>
      </c>
      <c r="H100" s="56"/>
      <c r="I100" s="59"/>
      <c r="J100" s="61"/>
      <c r="K100" s="68"/>
      <c r="L100" s="65"/>
      <c r="N100" s="1">
        <f t="shared" si="1"/>
        <v>0</v>
      </c>
    </row>
    <row r="101" spans="1:14" x14ac:dyDescent="0.25">
      <c r="A101" t="s">
        <v>326</v>
      </c>
      <c r="B101" t="s">
        <v>327</v>
      </c>
      <c r="C101" s="1">
        <v>0</v>
      </c>
      <c r="D101" s="1">
        <v>0</v>
      </c>
      <c r="E101" s="1">
        <v>0</v>
      </c>
      <c r="F101" s="1">
        <v>0</v>
      </c>
      <c r="H101" s="56"/>
      <c r="I101" s="59"/>
      <c r="J101" s="61"/>
      <c r="K101" s="68"/>
      <c r="L101" s="65"/>
      <c r="N101" s="1">
        <f t="shared" si="1"/>
        <v>0</v>
      </c>
    </row>
    <row r="102" spans="1:14" x14ac:dyDescent="0.25">
      <c r="A102" t="s">
        <v>331</v>
      </c>
      <c r="B102" t="s">
        <v>332</v>
      </c>
      <c r="C102" s="1">
        <v>138262.13</v>
      </c>
      <c r="D102" s="1">
        <v>0</v>
      </c>
      <c r="E102" s="1">
        <v>0</v>
      </c>
      <c r="F102" s="1">
        <v>138262.13</v>
      </c>
      <c r="H102" s="56"/>
      <c r="I102" s="59"/>
      <c r="J102" s="61"/>
      <c r="K102" s="68"/>
      <c r="L102" s="65"/>
      <c r="N102" s="1">
        <f t="shared" si="1"/>
        <v>138262.13</v>
      </c>
    </row>
    <row r="103" spans="1:14" x14ac:dyDescent="0.25">
      <c r="A103" t="s">
        <v>333</v>
      </c>
      <c r="B103" t="s">
        <v>334</v>
      </c>
      <c r="C103" s="1">
        <v>0</v>
      </c>
      <c r="D103" s="1">
        <v>0</v>
      </c>
      <c r="E103" s="1">
        <v>0</v>
      </c>
      <c r="F103" s="1">
        <v>0</v>
      </c>
      <c r="H103" s="56"/>
      <c r="I103" s="59"/>
      <c r="J103" s="61"/>
      <c r="K103" s="68"/>
      <c r="L103" s="65"/>
      <c r="N103" s="1">
        <f t="shared" si="1"/>
        <v>0</v>
      </c>
    </row>
    <row r="104" spans="1:14" x14ac:dyDescent="0.25">
      <c r="A104" t="s">
        <v>1249</v>
      </c>
      <c r="B104" t="s">
        <v>1250</v>
      </c>
      <c r="C104" s="1">
        <v>0</v>
      </c>
      <c r="D104" s="1">
        <v>0</v>
      </c>
      <c r="E104" s="1">
        <v>0</v>
      </c>
      <c r="F104" s="1">
        <v>0</v>
      </c>
      <c r="H104" s="56"/>
      <c r="I104" s="59"/>
      <c r="J104" s="61"/>
      <c r="K104" s="68"/>
      <c r="L104" s="65"/>
      <c r="N104" s="1">
        <f t="shared" si="1"/>
        <v>0</v>
      </c>
    </row>
    <row r="105" spans="1:14" x14ac:dyDescent="0.25">
      <c r="A105" t="s">
        <v>338</v>
      </c>
      <c r="B105" t="s">
        <v>339</v>
      </c>
      <c r="C105" s="1">
        <v>0</v>
      </c>
      <c r="D105" s="1">
        <v>0</v>
      </c>
      <c r="E105" s="1">
        <v>0</v>
      </c>
      <c r="F105" s="1">
        <v>0</v>
      </c>
      <c r="H105" s="56"/>
      <c r="I105" s="59"/>
      <c r="J105" s="62"/>
      <c r="K105" s="69"/>
      <c r="L105" s="65"/>
      <c r="N105" s="1">
        <f t="shared" si="1"/>
        <v>0</v>
      </c>
    </row>
    <row r="106" spans="1:14" x14ac:dyDescent="0.25">
      <c r="A106" t="s">
        <v>343</v>
      </c>
      <c r="B106" t="s">
        <v>344</v>
      </c>
      <c r="C106" s="1">
        <v>0</v>
      </c>
      <c r="D106" s="1">
        <v>0</v>
      </c>
      <c r="E106" s="1">
        <v>0</v>
      </c>
      <c r="F106" s="1">
        <v>0</v>
      </c>
      <c r="H106" s="56"/>
      <c r="I106" s="59"/>
      <c r="J106" s="61"/>
      <c r="K106" s="68"/>
      <c r="L106" s="65"/>
      <c r="N106" s="1">
        <f t="shared" si="1"/>
        <v>0</v>
      </c>
    </row>
    <row r="107" spans="1:14" x14ac:dyDescent="0.25">
      <c r="A107" t="s">
        <v>1251</v>
      </c>
      <c r="B107" t="s">
        <v>1252</v>
      </c>
      <c r="C107" s="1">
        <v>1386.6</v>
      </c>
      <c r="D107" s="1">
        <v>0</v>
      </c>
      <c r="E107" s="1">
        <v>1386.6</v>
      </c>
      <c r="F107" s="1">
        <v>0</v>
      </c>
      <c r="H107" s="56"/>
      <c r="I107" s="59"/>
      <c r="J107" s="61"/>
      <c r="K107" s="68"/>
      <c r="L107" s="65"/>
      <c r="N107" s="1">
        <f t="shared" si="1"/>
        <v>0</v>
      </c>
    </row>
    <row r="108" spans="1:14" x14ac:dyDescent="0.25">
      <c r="A108" t="s">
        <v>345</v>
      </c>
      <c r="B108" t="s">
        <v>346</v>
      </c>
      <c r="C108" s="1">
        <v>0</v>
      </c>
      <c r="D108" s="1">
        <v>0</v>
      </c>
      <c r="E108" s="1">
        <v>0</v>
      </c>
      <c r="F108" s="1">
        <v>0</v>
      </c>
      <c r="H108" s="56"/>
      <c r="I108" s="59"/>
      <c r="J108" s="61"/>
      <c r="K108" s="68"/>
      <c r="L108" s="65"/>
      <c r="N108" s="1">
        <f t="shared" si="1"/>
        <v>0</v>
      </c>
    </row>
    <row r="109" spans="1:14" x14ac:dyDescent="0.25">
      <c r="A109" t="s">
        <v>347</v>
      </c>
      <c r="B109" t="s">
        <v>348</v>
      </c>
      <c r="C109" s="1">
        <v>0</v>
      </c>
      <c r="D109" s="1">
        <v>0</v>
      </c>
      <c r="E109" s="1">
        <v>0</v>
      </c>
      <c r="F109" s="1">
        <v>0</v>
      </c>
      <c r="H109" s="56"/>
      <c r="I109" s="59"/>
      <c r="J109" s="61"/>
      <c r="K109" s="68"/>
      <c r="L109" s="65"/>
      <c r="N109" s="1">
        <f t="shared" si="1"/>
        <v>0</v>
      </c>
    </row>
    <row r="110" spans="1:14" x14ac:dyDescent="0.25">
      <c r="A110" t="s">
        <v>349</v>
      </c>
      <c r="B110" t="s">
        <v>350</v>
      </c>
      <c r="C110" s="1">
        <v>0</v>
      </c>
      <c r="D110" s="1">
        <v>0</v>
      </c>
      <c r="E110" s="1">
        <v>0</v>
      </c>
      <c r="F110" s="1">
        <v>0</v>
      </c>
      <c r="H110" s="56"/>
      <c r="I110" s="59"/>
      <c r="J110" s="61"/>
      <c r="K110" s="68"/>
      <c r="L110" s="65"/>
      <c r="N110" s="1">
        <f t="shared" si="1"/>
        <v>0</v>
      </c>
    </row>
    <row r="111" spans="1:14" x14ac:dyDescent="0.25">
      <c r="A111" t="s">
        <v>353</v>
      </c>
      <c r="B111" t="s">
        <v>216</v>
      </c>
      <c r="C111" s="1">
        <v>0</v>
      </c>
      <c r="D111" s="1">
        <v>0</v>
      </c>
      <c r="E111" s="1">
        <v>0</v>
      </c>
      <c r="F111" s="1">
        <v>0</v>
      </c>
      <c r="H111" s="56"/>
      <c r="I111" s="59"/>
      <c r="J111" s="61"/>
      <c r="K111" s="68"/>
      <c r="L111" s="65"/>
      <c r="N111" s="1">
        <f t="shared" si="1"/>
        <v>0</v>
      </c>
    </row>
    <row r="112" spans="1:14" x14ac:dyDescent="0.25">
      <c r="A112" t="s">
        <v>357</v>
      </c>
      <c r="B112" t="s">
        <v>358</v>
      </c>
      <c r="C112" s="1">
        <v>0.05</v>
      </c>
      <c r="D112" s="1">
        <v>0</v>
      </c>
      <c r="E112" s="1">
        <v>0</v>
      </c>
      <c r="F112" s="1">
        <v>0.05</v>
      </c>
      <c r="H112" s="56"/>
      <c r="I112" s="59"/>
      <c r="J112" s="61"/>
      <c r="K112" s="68"/>
      <c r="L112" s="65"/>
      <c r="N112" s="1">
        <f t="shared" si="1"/>
        <v>0.05</v>
      </c>
    </row>
    <row r="113" spans="1:14" x14ac:dyDescent="0.25">
      <c r="A113" t="s">
        <v>1253</v>
      </c>
      <c r="B113" t="s">
        <v>1254</v>
      </c>
      <c r="C113" s="1">
        <v>0</v>
      </c>
      <c r="D113" s="1">
        <v>0</v>
      </c>
      <c r="E113" s="1">
        <v>0</v>
      </c>
      <c r="F113" s="1">
        <v>0</v>
      </c>
      <c r="H113" s="56"/>
      <c r="I113" s="59"/>
      <c r="J113" s="61"/>
      <c r="K113" s="68"/>
      <c r="L113" s="65"/>
      <c r="N113" s="1">
        <f t="shared" si="1"/>
        <v>0</v>
      </c>
    </row>
    <row r="114" spans="1:14" x14ac:dyDescent="0.25">
      <c r="A114" t="s">
        <v>362</v>
      </c>
      <c r="B114" t="s">
        <v>363</v>
      </c>
      <c r="C114" s="1">
        <v>0</v>
      </c>
      <c r="D114" s="1">
        <v>0</v>
      </c>
      <c r="E114" s="1">
        <v>0</v>
      </c>
      <c r="F114" s="1">
        <v>0</v>
      </c>
      <c r="H114" s="56"/>
      <c r="I114" s="59"/>
      <c r="J114" s="61"/>
      <c r="K114" s="68"/>
      <c r="L114" s="65"/>
      <c r="N114" s="1">
        <f t="shared" si="1"/>
        <v>0</v>
      </c>
    </row>
    <row r="115" spans="1:14" x14ac:dyDescent="0.25">
      <c r="A115" t="s">
        <v>367</v>
      </c>
      <c r="B115" t="s">
        <v>368</v>
      </c>
      <c r="C115" s="1">
        <v>0</v>
      </c>
      <c r="D115" s="1">
        <v>0</v>
      </c>
      <c r="E115" s="1">
        <v>0</v>
      </c>
      <c r="F115" s="1">
        <v>0</v>
      </c>
      <c r="H115" s="56"/>
      <c r="I115" s="59"/>
      <c r="J115" s="61"/>
      <c r="K115" s="68"/>
      <c r="L115" s="65"/>
      <c r="N115" s="1">
        <f t="shared" si="1"/>
        <v>0</v>
      </c>
    </row>
    <row r="116" spans="1:14" x14ac:dyDescent="0.25">
      <c r="A116" t="s">
        <v>372</v>
      </c>
      <c r="B116" t="s">
        <v>373</v>
      </c>
      <c r="C116" s="1">
        <v>0</v>
      </c>
      <c r="D116" s="1">
        <v>0</v>
      </c>
      <c r="E116" s="1">
        <v>0</v>
      </c>
      <c r="F116" s="1">
        <v>0</v>
      </c>
      <c r="H116" s="56"/>
      <c r="I116" s="59"/>
      <c r="J116" s="61"/>
      <c r="K116" s="68"/>
      <c r="L116" s="65"/>
      <c r="N116" s="1">
        <f t="shared" si="1"/>
        <v>0</v>
      </c>
    </row>
    <row r="117" spans="1:14" x14ac:dyDescent="0.25">
      <c r="A117" t="s">
        <v>374</v>
      </c>
      <c r="B117" t="s">
        <v>375</v>
      </c>
      <c r="C117" s="1">
        <v>0</v>
      </c>
      <c r="D117" s="1">
        <v>0</v>
      </c>
      <c r="E117" s="1">
        <v>0</v>
      </c>
      <c r="F117" s="1">
        <v>0</v>
      </c>
      <c r="H117" s="56"/>
      <c r="I117" s="59"/>
      <c r="J117" s="61"/>
      <c r="K117" s="68"/>
      <c r="L117" s="65"/>
      <c r="N117" s="1">
        <f t="shared" si="1"/>
        <v>0</v>
      </c>
    </row>
    <row r="118" spans="1:14" x14ac:dyDescent="0.25">
      <c r="A118" t="s">
        <v>379</v>
      </c>
      <c r="B118" t="s">
        <v>380</v>
      </c>
      <c r="C118" s="1">
        <v>293.74</v>
      </c>
      <c r="D118" s="1">
        <v>0</v>
      </c>
      <c r="E118" s="1">
        <v>293.74</v>
      </c>
      <c r="F118" s="1">
        <v>0</v>
      </c>
      <c r="H118" s="56"/>
      <c r="I118" s="59"/>
      <c r="J118" s="61"/>
      <c r="K118" s="68"/>
      <c r="L118" s="65"/>
      <c r="N118" s="1">
        <f t="shared" si="1"/>
        <v>0</v>
      </c>
    </row>
    <row r="119" spans="1:14" x14ac:dyDescent="0.25">
      <c r="A119" t="s">
        <v>384</v>
      </c>
      <c r="B119" t="s">
        <v>385</v>
      </c>
      <c r="C119" s="1">
        <v>0</v>
      </c>
      <c r="D119" s="1">
        <v>0</v>
      </c>
      <c r="E119" s="1">
        <v>0</v>
      </c>
      <c r="F119" s="1">
        <v>0</v>
      </c>
      <c r="H119" s="56"/>
      <c r="I119" s="59"/>
      <c r="J119" s="61"/>
      <c r="K119" s="68"/>
      <c r="L119" s="65"/>
      <c r="N119" s="1">
        <f t="shared" si="1"/>
        <v>0</v>
      </c>
    </row>
    <row r="120" spans="1:14" x14ac:dyDescent="0.25">
      <c r="A120" t="s">
        <v>386</v>
      </c>
      <c r="B120" t="s">
        <v>387</v>
      </c>
      <c r="C120" s="1">
        <v>0</v>
      </c>
      <c r="D120" s="1">
        <v>0</v>
      </c>
      <c r="E120" s="1">
        <v>0</v>
      </c>
      <c r="F120" s="1">
        <v>0</v>
      </c>
      <c r="H120" s="56"/>
      <c r="I120" s="59"/>
      <c r="J120" s="61"/>
      <c r="K120" s="68"/>
      <c r="L120" s="65"/>
      <c r="N120" s="1">
        <f t="shared" si="1"/>
        <v>0</v>
      </c>
    </row>
    <row r="121" spans="1:14" x14ac:dyDescent="0.25">
      <c r="A121" t="s">
        <v>391</v>
      </c>
      <c r="B121" t="s">
        <v>392</v>
      </c>
      <c r="C121" s="1">
        <v>0</v>
      </c>
      <c r="D121" s="1">
        <v>0</v>
      </c>
      <c r="E121" s="1">
        <v>0</v>
      </c>
      <c r="F121" s="1">
        <v>0</v>
      </c>
      <c r="H121" s="56"/>
      <c r="I121" s="59"/>
      <c r="J121" s="61"/>
      <c r="K121" s="68"/>
      <c r="L121" s="65"/>
      <c r="N121" s="1">
        <f t="shared" si="1"/>
        <v>0</v>
      </c>
    </row>
    <row r="122" spans="1:14" x14ac:dyDescent="0.25">
      <c r="A122" t="s">
        <v>393</v>
      </c>
      <c r="B122" t="s">
        <v>394</v>
      </c>
      <c r="C122" s="1">
        <v>0</v>
      </c>
      <c r="D122" s="1">
        <v>0</v>
      </c>
      <c r="E122" s="1">
        <v>0</v>
      </c>
      <c r="F122" s="1">
        <v>0</v>
      </c>
      <c r="H122" s="56"/>
      <c r="I122" s="59"/>
      <c r="J122" s="61"/>
      <c r="K122" s="68"/>
      <c r="L122" s="65"/>
      <c r="N122" s="1">
        <f t="shared" si="1"/>
        <v>0</v>
      </c>
    </row>
    <row r="123" spans="1:14" x14ac:dyDescent="0.25">
      <c r="A123" t="s">
        <v>395</v>
      </c>
      <c r="B123" t="s">
        <v>396</v>
      </c>
      <c r="C123" s="1">
        <v>0</v>
      </c>
      <c r="D123" s="1">
        <v>0</v>
      </c>
      <c r="E123" s="1">
        <v>0</v>
      </c>
      <c r="F123" s="1">
        <v>0</v>
      </c>
      <c r="H123" s="56"/>
      <c r="I123" s="59"/>
      <c r="J123" s="61"/>
      <c r="K123" s="68"/>
      <c r="L123" s="65"/>
      <c r="N123" s="1">
        <f t="shared" si="1"/>
        <v>0</v>
      </c>
    </row>
    <row r="124" spans="1:14" x14ac:dyDescent="0.25">
      <c r="A124" t="s">
        <v>1255</v>
      </c>
      <c r="B124" t="s">
        <v>1256</v>
      </c>
      <c r="C124" s="1">
        <v>0</v>
      </c>
      <c r="D124" s="1">
        <v>0</v>
      </c>
      <c r="E124" s="1">
        <v>0</v>
      </c>
      <c r="F124" s="1">
        <v>0</v>
      </c>
      <c r="H124" s="56"/>
      <c r="I124" s="59"/>
      <c r="J124" s="61"/>
      <c r="K124" s="68"/>
      <c r="L124" s="65"/>
      <c r="N124" s="1">
        <f t="shared" si="1"/>
        <v>0</v>
      </c>
    </row>
    <row r="125" spans="1:14" x14ac:dyDescent="0.25">
      <c r="A125" t="s">
        <v>400</v>
      </c>
      <c r="B125" t="s">
        <v>401</v>
      </c>
      <c r="C125" s="1">
        <v>0</v>
      </c>
      <c r="D125" s="1">
        <v>0</v>
      </c>
      <c r="E125" s="1">
        <v>0</v>
      </c>
      <c r="F125" s="1">
        <v>0</v>
      </c>
      <c r="H125" s="56"/>
      <c r="I125" s="59"/>
      <c r="J125" s="61"/>
      <c r="K125" s="68"/>
      <c r="L125" s="65"/>
      <c r="N125" s="1">
        <f t="shared" si="1"/>
        <v>0</v>
      </c>
    </row>
    <row r="126" spans="1:14" x14ac:dyDescent="0.25">
      <c r="A126" t="s">
        <v>402</v>
      </c>
      <c r="B126" t="s">
        <v>403</v>
      </c>
      <c r="C126" s="1">
        <v>0</v>
      </c>
      <c r="D126" s="1">
        <v>0</v>
      </c>
      <c r="E126" s="1">
        <v>0</v>
      </c>
      <c r="F126" s="1">
        <v>0</v>
      </c>
      <c r="H126" s="56"/>
      <c r="I126" s="59"/>
      <c r="J126" s="61"/>
      <c r="K126" s="68"/>
      <c r="L126" s="65"/>
      <c r="N126" s="1">
        <f t="shared" si="1"/>
        <v>0</v>
      </c>
    </row>
    <row r="127" spans="1:14" x14ac:dyDescent="0.25">
      <c r="A127" t="s">
        <v>404</v>
      </c>
      <c r="B127" t="s">
        <v>405</v>
      </c>
      <c r="C127" s="1">
        <v>0</v>
      </c>
      <c r="D127" s="1">
        <v>0</v>
      </c>
      <c r="E127" s="1">
        <v>0</v>
      </c>
      <c r="F127" s="1">
        <v>0</v>
      </c>
      <c r="H127" s="56"/>
      <c r="I127" s="59"/>
      <c r="J127" s="61"/>
      <c r="K127" s="68"/>
      <c r="L127" s="65"/>
      <c r="N127" s="1">
        <f t="shared" si="1"/>
        <v>0</v>
      </c>
    </row>
    <row r="128" spans="1:14" x14ac:dyDescent="0.25">
      <c r="A128" t="s">
        <v>406</v>
      </c>
      <c r="B128" t="s">
        <v>407</v>
      </c>
      <c r="C128" s="1">
        <v>0</v>
      </c>
      <c r="D128" s="1">
        <v>0</v>
      </c>
      <c r="E128" s="1">
        <v>0</v>
      </c>
      <c r="F128" s="1">
        <v>0</v>
      </c>
      <c r="H128" s="56"/>
      <c r="I128" s="59"/>
      <c r="J128" s="61"/>
      <c r="K128" s="68"/>
      <c r="L128" s="65"/>
      <c r="N128" s="1">
        <f t="shared" si="1"/>
        <v>0</v>
      </c>
    </row>
    <row r="129" spans="1:14" x14ac:dyDescent="0.25">
      <c r="A129" t="s">
        <v>408</v>
      </c>
      <c r="B129" t="s">
        <v>409</v>
      </c>
      <c r="C129" s="1">
        <v>0</v>
      </c>
      <c r="D129" s="1">
        <v>0</v>
      </c>
      <c r="E129" s="1">
        <v>0</v>
      </c>
      <c r="F129" s="1">
        <v>0</v>
      </c>
      <c r="H129" s="56"/>
      <c r="I129" s="59"/>
      <c r="J129" s="61"/>
      <c r="K129" s="68"/>
      <c r="L129" s="65"/>
      <c r="N129" s="1">
        <f t="shared" si="1"/>
        <v>0</v>
      </c>
    </row>
    <row r="130" spans="1:14" x14ac:dyDescent="0.25">
      <c r="A130" t="s">
        <v>410</v>
      </c>
      <c r="B130" t="s">
        <v>411</v>
      </c>
      <c r="C130" s="1">
        <v>0</v>
      </c>
      <c r="D130" s="1">
        <v>0</v>
      </c>
      <c r="E130" s="1">
        <v>0</v>
      </c>
      <c r="F130" s="1">
        <v>0</v>
      </c>
      <c r="H130" s="56"/>
      <c r="I130" s="59"/>
      <c r="J130" s="61"/>
      <c r="K130" s="68"/>
      <c r="L130" s="65"/>
      <c r="N130" s="1">
        <f t="shared" si="1"/>
        <v>0</v>
      </c>
    </row>
    <row r="131" spans="1:14" x14ac:dyDescent="0.25">
      <c r="A131" t="s">
        <v>415</v>
      </c>
      <c r="B131" t="s">
        <v>416</v>
      </c>
      <c r="C131" s="1">
        <v>0</v>
      </c>
      <c r="D131" s="1">
        <v>0</v>
      </c>
      <c r="E131" s="1">
        <v>0</v>
      </c>
      <c r="F131" s="1">
        <v>0</v>
      </c>
      <c r="H131" s="56"/>
      <c r="I131" s="59"/>
      <c r="J131" s="61"/>
      <c r="K131" s="68"/>
      <c r="L131" s="65"/>
      <c r="N131" s="1">
        <f t="shared" ref="N131:N194" si="2">+F131-H131-I131-J131-K131-L131</f>
        <v>0</v>
      </c>
    </row>
    <row r="132" spans="1:14" x14ac:dyDescent="0.25">
      <c r="A132" t="s">
        <v>417</v>
      </c>
      <c r="B132" t="s">
        <v>418</v>
      </c>
      <c r="C132" s="1">
        <v>0</v>
      </c>
      <c r="D132" s="1">
        <v>0</v>
      </c>
      <c r="E132" s="1">
        <v>0</v>
      </c>
      <c r="F132" s="1">
        <v>0</v>
      </c>
      <c r="H132" s="56"/>
      <c r="I132" s="59"/>
      <c r="J132" s="61"/>
      <c r="K132" s="68"/>
      <c r="L132" s="65"/>
      <c r="N132" s="1">
        <f t="shared" si="2"/>
        <v>0</v>
      </c>
    </row>
    <row r="133" spans="1:14" x14ac:dyDescent="0.25">
      <c r="A133" t="s">
        <v>419</v>
      </c>
      <c r="B133" t="s">
        <v>420</v>
      </c>
      <c r="C133" s="1">
        <v>0</v>
      </c>
      <c r="D133" s="1">
        <v>0</v>
      </c>
      <c r="E133" s="1">
        <v>0</v>
      </c>
      <c r="F133" s="1">
        <v>0</v>
      </c>
      <c r="H133" s="56"/>
      <c r="I133" s="59"/>
      <c r="J133" s="61"/>
      <c r="K133" s="68"/>
      <c r="L133" s="65"/>
      <c r="N133" s="1">
        <f t="shared" si="2"/>
        <v>0</v>
      </c>
    </row>
    <row r="134" spans="1:14" x14ac:dyDescent="0.25">
      <c r="A134" t="s">
        <v>421</v>
      </c>
      <c r="B134" t="s">
        <v>422</v>
      </c>
      <c r="C134" s="1">
        <v>0</v>
      </c>
      <c r="D134" s="1">
        <v>0</v>
      </c>
      <c r="E134" s="1">
        <v>0</v>
      </c>
      <c r="F134" s="1">
        <v>0</v>
      </c>
      <c r="H134" s="56"/>
      <c r="I134" s="59"/>
      <c r="J134" s="61"/>
      <c r="K134" s="68"/>
      <c r="L134" s="65"/>
      <c r="N134" s="1">
        <f t="shared" si="2"/>
        <v>0</v>
      </c>
    </row>
    <row r="135" spans="1:14" x14ac:dyDescent="0.25">
      <c r="A135" t="s">
        <v>423</v>
      </c>
      <c r="B135" t="s">
        <v>424</v>
      </c>
      <c r="C135" s="1">
        <v>0</v>
      </c>
      <c r="D135" s="1">
        <v>0</v>
      </c>
      <c r="E135" s="1">
        <v>0</v>
      </c>
      <c r="F135" s="1">
        <v>0</v>
      </c>
      <c r="H135" s="56"/>
      <c r="I135" s="59"/>
      <c r="J135" s="61"/>
      <c r="K135" s="68"/>
      <c r="L135" s="65"/>
      <c r="N135" s="1">
        <f t="shared" si="2"/>
        <v>0</v>
      </c>
    </row>
    <row r="136" spans="1:14" x14ac:dyDescent="0.25">
      <c r="A136" t="s">
        <v>425</v>
      </c>
      <c r="B136" t="s">
        <v>426</v>
      </c>
      <c r="C136" s="1">
        <v>0</v>
      </c>
      <c r="D136" s="1">
        <v>0</v>
      </c>
      <c r="E136" s="1">
        <v>0</v>
      </c>
      <c r="F136" s="1">
        <v>0</v>
      </c>
      <c r="H136" s="56"/>
      <c r="I136" s="59"/>
      <c r="J136" s="61"/>
      <c r="K136" s="68"/>
      <c r="L136" s="65"/>
      <c r="N136" s="1">
        <f t="shared" si="2"/>
        <v>0</v>
      </c>
    </row>
    <row r="137" spans="1:14" x14ac:dyDescent="0.25">
      <c r="A137" t="s">
        <v>1257</v>
      </c>
      <c r="B137" t="s">
        <v>1258</v>
      </c>
      <c r="C137" s="1">
        <v>0</v>
      </c>
      <c r="D137" s="1">
        <v>0</v>
      </c>
      <c r="E137" s="1">
        <v>0</v>
      </c>
      <c r="F137" s="1">
        <v>0</v>
      </c>
      <c r="H137" s="56"/>
      <c r="I137" s="59"/>
      <c r="J137" s="61"/>
      <c r="K137" s="68"/>
      <c r="L137" s="65"/>
      <c r="N137" s="1">
        <f t="shared" si="2"/>
        <v>0</v>
      </c>
    </row>
    <row r="138" spans="1:14" x14ac:dyDescent="0.25">
      <c r="A138" t="s">
        <v>430</v>
      </c>
      <c r="B138" t="s">
        <v>431</v>
      </c>
      <c r="C138" s="1">
        <v>0</v>
      </c>
      <c r="D138" s="1">
        <v>0</v>
      </c>
      <c r="E138" s="1">
        <v>0</v>
      </c>
      <c r="F138" s="1">
        <v>0</v>
      </c>
      <c r="H138" s="56"/>
      <c r="I138" s="59"/>
      <c r="J138" s="61"/>
      <c r="K138" s="68"/>
      <c r="L138" s="65"/>
      <c r="N138" s="1">
        <f t="shared" si="2"/>
        <v>0</v>
      </c>
    </row>
    <row r="139" spans="1:14" x14ac:dyDescent="0.25">
      <c r="A139" t="s">
        <v>432</v>
      </c>
      <c r="B139" t="s">
        <v>433</v>
      </c>
      <c r="C139" s="1">
        <v>0</v>
      </c>
      <c r="D139" s="1">
        <v>0</v>
      </c>
      <c r="E139" s="1">
        <v>0</v>
      </c>
      <c r="F139" s="1">
        <v>0</v>
      </c>
      <c r="H139" s="56"/>
      <c r="I139" s="59"/>
      <c r="J139" s="61"/>
      <c r="K139" s="68"/>
      <c r="L139" s="65"/>
      <c r="N139" s="1">
        <f t="shared" si="2"/>
        <v>0</v>
      </c>
    </row>
    <row r="140" spans="1:14" x14ac:dyDescent="0.25">
      <c r="A140" t="s">
        <v>434</v>
      </c>
      <c r="B140" t="s">
        <v>435</v>
      </c>
      <c r="C140" s="1">
        <v>0</v>
      </c>
      <c r="D140" s="1">
        <v>0</v>
      </c>
      <c r="E140" s="1">
        <v>0</v>
      </c>
      <c r="F140" s="1">
        <v>0</v>
      </c>
      <c r="H140" s="56"/>
      <c r="I140" s="59"/>
      <c r="J140" s="62"/>
      <c r="K140" s="69"/>
      <c r="L140" s="65"/>
      <c r="N140" s="1">
        <f t="shared" si="2"/>
        <v>0</v>
      </c>
    </row>
    <row r="141" spans="1:14" x14ac:dyDescent="0.25">
      <c r="A141" t="s">
        <v>436</v>
      </c>
      <c r="B141" t="s">
        <v>437</v>
      </c>
      <c r="C141" s="1">
        <v>0</v>
      </c>
      <c r="D141" s="1">
        <v>0</v>
      </c>
      <c r="E141" s="1">
        <v>0</v>
      </c>
      <c r="F141" s="1">
        <v>0</v>
      </c>
      <c r="H141" s="56"/>
      <c r="I141" s="59"/>
      <c r="J141" s="61"/>
      <c r="K141" s="68"/>
      <c r="L141" s="65"/>
      <c r="N141" s="1">
        <f t="shared" si="2"/>
        <v>0</v>
      </c>
    </row>
    <row r="142" spans="1:14" x14ac:dyDescent="0.25">
      <c r="A142" t="s">
        <v>441</v>
      </c>
      <c r="B142" t="s">
        <v>442</v>
      </c>
      <c r="C142" s="1">
        <v>0</v>
      </c>
      <c r="D142" s="1">
        <v>0</v>
      </c>
      <c r="E142" s="1">
        <v>0</v>
      </c>
      <c r="F142" s="1">
        <v>0</v>
      </c>
      <c r="H142" s="56"/>
      <c r="I142" s="59"/>
      <c r="J142" s="62"/>
      <c r="K142" s="69"/>
      <c r="L142" s="65"/>
      <c r="N142" s="1">
        <f t="shared" si="2"/>
        <v>0</v>
      </c>
    </row>
    <row r="143" spans="1:14" x14ac:dyDescent="0.25">
      <c r="A143" t="s">
        <v>443</v>
      </c>
      <c r="B143" t="s">
        <v>444</v>
      </c>
      <c r="C143" s="1">
        <v>0</v>
      </c>
      <c r="D143" s="1">
        <v>0</v>
      </c>
      <c r="E143" s="1">
        <v>0</v>
      </c>
      <c r="F143" s="1">
        <v>0</v>
      </c>
      <c r="H143" s="56"/>
      <c r="I143" s="59"/>
      <c r="J143" s="62"/>
      <c r="K143" s="69"/>
      <c r="L143" s="65"/>
      <c r="N143" s="1">
        <f t="shared" si="2"/>
        <v>0</v>
      </c>
    </row>
    <row r="144" spans="1:14" x14ac:dyDescent="0.25">
      <c r="A144" t="s">
        <v>445</v>
      </c>
      <c r="B144" t="s">
        <v>446</v>
      </c>
      <c r="C144" s="1">
        <v>5503.04</v>
      </c>
      <c r="D144" s="1">
        <v>61697.84</v>
      </c>
      <c r="E144" s="1">
        <v>0</v>
      </c>
      <c r="F144" s="1">
        <v>67200.88</v>
      </c>
      <c r="H144" s="56"/>
      <c r="I144" s="59"/>
      <c r="J144" s="61"/>
      <c r="K144" s="68"/>
      <c r="L144" s="65"/>
      <c r="N144" s="1">
        <f t="shared" si="2"/>
        <v>67200.88</v>
      </c>
    </row>
    <row r="145" spans="1:14" x14ac:dyDescent="0.25">
      <c r="A145" t="s">
        <v>447</v>
      </c>
      <c r="B145" t="s">
        <v>448</v>
      </c>
      <c r="C145" s="1">
        <v>11430</v>
      </c>
      <c r="D145" s="1">
        <v>0</v>
      </c>
      <c r="E145" s="1">
        <v>0</v>
      </c>
      <c r="F145" s="1">
        <v>11430</v>
      </c>
      <c r="H145" s="56"/>
      <c r="I145" s="59"/>
      <c r="J145" s="61"/>
      <c r="K145" s="68"/>
      <c r="L145" s="65"/>
      <c r="N145" s="1">
        <f t="shared" si="2"/>
        <v>11430</v>
      </c>
    </row>
    <row r="146" spans="1:14" x14ac:dyDescent="0.25">
      <c r="A146" t="s">
        <v>449</v>
      </c>
      <c r="B146" t="s">
        <v>450</v>
      </c>
      <c r="C146" s="1">
        <v>0</v>
      </c>
      <c r="D146" s="1">
        <v>0</v>
      </c>
      <c r="E146" s="1">
        <v>0</v>
      </c>
      <c r="F146" s="1">
        <v>0</v>
      </c>
      <c r="H146" s="56"/>
      <c r="I146" s="59"/>
      <c r="J146" s="61"/>
      <c r="K146" s="68"/>
      <c r="L146" s="65"/>
      <c r="N146" s="1">
        <f t="shared" si="2"/>
        <v>0</v>
      </c>
    </row>
    <row r="147" spans="1:14" x14ac:dyDescent="0.25">
      <c r="A147" t="s">
        <v>451</v>
      </c>
      <c r="B147" t="s">
        <v>452</v>
      </c>
      <c r="C147" s="1">
        <v>0</v>
      </c>
      <c r="D147" s="1">
        <v>0</v>
      </c>
      <c r="E147" s="1">
        <v>0</v>
      </c>
      <c r="F147" s="1">
        <v>0</v>
      </c>
      <c r="H147" s="56"/>
      <c r="I147" s="59"/>
      <c r="J147" s="61"/>
      <c r="K147" s="68"/>
      <c r="L147" s="65"/>
      <c r="N147" s="1">
        <f t="shared" si="2"/>
        <v>0</v>
      </c>
    </row>
    <row r="148" spans="1:14" x14ac:dyDescent="0.25">
      <c r="A148" t="s">
        <v>456</v>
      </c>
      <c r="B148" t="s">
        <v>457</v>
      </c>
      <c r="C148" s="1">
        <v>0</v>
      </c>
      <c r="D148" s="1">
        <v>0</v>
      </c>
      <c r="E148" s="1">
        <v>0</v>
      </c>
      <c r="F148" s="1">
        <v>0</v>
      </c>
      <c r="H148" s="56"/>
      <c r="I148" s="59"/>
      <c r="J148" s="61"/>
      <c r="K148" s="68"/>
      <c r="L148" s="65"/>
      <c r="N148" s="1">
        <f t="shared" si="2"/>
        <v>0</v>
      </c>
    </row>
    <row r="149" spans="1:14" x14ac:dyDescent="0.25">
      <c r="A149" t="s">
        <v>458</v>
      </c>
      <c r="B149" t="s">
        <v>459</v>
      </c>
      <c r="C149" s="1">
        <v>0</v>
      </c>
      <c r="D149" s="1">
        <v>0</v>
      </c>
      <c r="E149" s="1">
        <v>0</v>
      </c>
      <c r="F149" s="1">
        <v>0</v>
      </c>
      <c r="H149" s="56"/>
      <c r="I149" s="59"/>
      <c r="J149" s="61"/>
      <c r="K149" s="68"/>
      <c r="L149" s="65"/>
      <c r="N149" s="1">
        <f t="shared" si="2"/>
        <v>0</v>
      </c>
    </row>
    <row r="150" spans="1:14" x14ac:dyDescent="0.25">
      <c r="A150" t="s">
        <v>463</v>
      </c>
      <c r="B150" t="s">
        <v>464</v>
      </c>
      <c r="C150" s="1">
        <v>0</v>
      </c>
      <c r="D150" s="1">
        <v>0</v>
      </c>
      <c r="E150" s="1">
        <v>0</v>
      </c>
      <c r="F150" s="1">
        <v>0</v>
      </c>
      <c r="H150" s="56"/>
      <c r="I150" s="59"/>
      <c r="J150" s="61"/>
      <c r="K150" s="68"/>
      <c r="L150" s="65"/>
      <c r="N150" s="1">
        <f t="shared" si="2"/>
        <v>0</v>
      </c>
    </row>
    <row r="151" spans="1:14" x14ac:dyDescent="0.25">
      <c r="A151" t="s">
        <v>465</v>
      </c>
      <c r="B151" t="s">
        <v>466</v>
      </c>
      <c r="C151" s="1">
        <v>0</v>
      </c>
      <c r="D151" s="1">
        <v>0</v>
      </c>
      <c r="E151" s="1">
        <v>0</v>
      </c>
      <c r="F151" s="1">
        <v>0</v>
      </c>
      <c r="H151" s="56"/>
      <c r="I151" s="59"/>
      <c r="J151" s="61"/>
      <c r="K151" s="68"/>
      <c r="L151" s="65"/>
      <c r="N151" s="1">
        <f t="shared" si="2"/>
        <v>0</v>
      </c>
    </row>
    <row r="152" spans="1:14" x14ac:dyDescent="0.25">
      <c r="A152" t="s">
        <v>467</v>
      </c>
      <c r="B152" t="s">
        <v>468</v>
      </c>
      <c r="C152" s="1">
        <v>0</v>
      </c>
      <c r="D152" s="1">
        <v>0</v>
      </c>
      <c r="E152" s="1">
        <v>0</v>
      </c>
      <c r="F152" s="1">
        <v>0</v>
      </c>
      <c r="H152" s="56"/>
      <c r="I152" s="59"/>
      <c r="J152" s="61"/>
      <c r="K152" s="68"/>
      <c r="L152" s="65"/>
      <c r="N152" s="1">
        <f t="shared" si="2"/>
        <v>0</v>
      </c>
    </row>
    <row r="153" spans="1:14" x14ac:dyDescent="0.25">
      <c r="A153" t="s">
        <v>469</v>
      </c>
      <c r="B153" t="s">
        <v>470</v>
      </c>
      <c r="C153" s="1">
        <v>0</v>
      </c>
      <c r="D153" s="1">
        <v>0</v>
      </c>
      <c r="E153" s="1">
        <v>0</v>
      </c>
      <c r="F153" s="1">
        <v>0</v>
      </c>
      <c r="H153" s="56"/>
      <c r="I153" s="59"/>
      <c r="J153" s="61"/>
      <c r="K153" s="68"/>
      <c r="L153" s="65"/>
      <c r="N153" s="1">
        <f t="shared" si="2"/>
        <v>0</v>
      </c>
    </row>
    <row r="154" spans="1:14" x14ac:dyDescent="0.25">
      <c r="A154" t="s">
        <v>471</v>
      </c>
      <c r="B154" t="s">
        <v>472</v>
      </c>
      <c r="C154" s="1">
        <v>0</v>
      </c>
      <c r="D154" s="1">
        <v>0</v>
      </c>
      <c r="E154" s="1">
        <v>0</v>
      </c>
      <c r="F154" s="1">
        <v>0</v>
      </c>
      <c r="H154" s="56"/>
      <c r="I154" s="59"/>
      <c r="J154" s="61"/>
      <c r="K154" s="68"/>
      <c r="L154" s="65"/>
      <c r="N154" s="1">
        <f t="shared" si="2"/>
        <v>0</v>
      </c>
    </row>
    <row r="155" spans="1:14" x14ac:dyDescent="0.25">
      <c r="A155" t="s">
        <v>476</v>
      </c>
      <c r="B155" t="s">
        <v>477</v>
      </c>
      <c r="C155" s="1">
        <v>0</v>
      </c>
      <c r="D155" s="1">
        <v>0</v>
      </c>
      <c r="E155" s="1">
        <v>0</v>
      </c>
      <c r="F155" s="1">
        <v>0</v>
      </c>
      <c r="H155" s="56"/>
      <c r="I155" s="59"/>
      <c r="J155" s="61"/>
      <c r="K155" s="68"/>
      <c r="L155" s="65"/>
      <c r="N155" s="1">
        <f t="shared" si="2"/>
        <v>0</v>
      </c>
    </row>
    <row r="156" spans="1:14" x14ac:dyDescent="0.25">
      <c r="A156" t="s">
        <v>478</v>
      </c>
      <c r="B156" t="s">
        <v>479</v>
      </c>
      <c r="C156" s="1">
        <v>113679.84</v>
      </c>
      <c r="D156" s="1">
        <v>0</v>
      </c>
      <c r="E156" s="1">
        <v>0</v>
      </c>
      <c r="F156" s="1">
        <v>113679.84</v>
      </c>
      <c r="H156" s="56"/>
      <c r="I156" s="59"/>
      <c r="J156" s="61"/>
      <c r="K156" s="68"/>
      <c r="L156" s="65"/>
      <c r="N156" s="1">
        <f t="shared" si="2"/>
        <v>113679.84</v>
      </c>
    </row>
    <row r="157" spans="1:14" x14ac:dyDescent="0.25">
      <c r="A157" t="s">
        <v>480</v>
      </c>
      <c r="B157" t="s">
        <v>481</v>
      </c>
      <c r="C157" s="1">
        <v>1318348.03</v>
      </c>
      <c r="D157" s="1">
        <v>0</v>
      </c>
      <c r="E157" s="1">
        <v>0</v>
      </c>
      <c r="F157" s="1">
        <v>1318348.03</v>
      </c>
      <c r="H157" s="56"/>
      <c r="I157" s="59"/>
      <c r="J157" s="61"/>
      <c r="K157" s="68"/>
      <c r="L157" s="65"/>
      <c r="N157" s="1">
        <f t="shared" si="2"/>
        <v>1318348.03</v>
      </c>
    </row>
    <row r="158" spans="1:14" x14ac:dyDescent="0.25">
      <c r="A158" t="s">
        <v>482</v>
      </c>
      <c r="B158" t="s">
        <v>483</v>
      </c>
      <c r="C158" s="1">
        <v>24423.58</v>
      </c>
      <c r="D158" s="1">
        <v>0</v>
      </c>
      <c r="E158" s="1">
        <v>0</v>
      </c>
      <c r="F158" s="1">
        <v>24423.58</v>
      </c>
      <c r="H158" s="56"/>
      <c r="I158" s="59"/>
      <c r="J158" s="61"/>
      <c r="K158" s="68"/>
      <c r="L158" s="65"/>
      <c r="N158" s="1">
        <f t="shared" si="2"/>
        <v>24423.58</v>
      </c>
    </row>
    <row r="159" spans="1:14" x14ac:dyDescent="0.25">
      <c r="A159" t="s">
        <v>487</v>
      </c>
      <c r="B159" t="s">
        <v>488</v>
      </c>
      <c r="C159" s="1">
        <v>0</v>
      </c>
      <c r="D159" s="1">
        <v>0</v>
      </c>
      <c r="E159" s="1">
        <v>0</v>
      </c>
      <c r="F159" s="1">
        <v>0</v>
      </c>
      <c r="H159" s="56"/>
      <c r="I159" s="59"/>
      <c r="J159" s="61"/>
      <c r="K159" s="68"/>
      <c r="L159" s="65"/>
      <c r="N159" s="1">
        <f t="shared" si="2"/>
        <v>0</v>
      </c>
    </row>
    <row r="160" spans="1:14" x14ac:dyDescent="0.25">
      <c r="A160" t="s">
        <v>489</v>
      </c>
      <c r="B160" t="s">
        <v>490</v>
      </c>
      <c r="C160" s="1">
        <v>0</v>
      </c>
      <c r="D160" s="1">
        <v>0</v>
      </c>
      <c r="E160" s="1">
        <v>0</v>
      </c>
      <c r="F160" s="1">
        <v>0</v>
      </c>
      <c r="H160" s="56"/>
      <c r="I160" s="59"/>
      <c r="J160" s="61"/>
      <c r="K160" s="68"/>
      <c r="L160" s="65"/>
      <c r="N160" s="1">
        <f t="shared" si="2"/>
        <v>0</v>
      </c>
    </row>
    <row r="161" spans="1:14" x14ac:dyDescent="0.25">
      <c r="A161" t="s">
        <v>491</v>
      </c>
      <c r="B161" t="s">
        <v>492</v>
      </c>
      <c r="C161" s="1">
        <v>0</v>
      </c>
      <c r="D161" s="1">
        <v>14418.22</v>
      </c>
      <c r="E161" s="1">
        <v>0</v>
      </c>
      <c r="F161" s="1">
        <v>14418.22</v>
      </c>
      <c r="H161" s="56"/>
      <c r="I161" s="59"/>
      <c r="J161" s="61"/>
      <c r="K161" s="68"/>
      <c r="L161" s="65"/>
      <c r="N161" s="1">
        <f t="shared" si="2"/>
        <v>14418.22</v>
      </c>
    </row>
    <row r="162" spans="1:14" x14ac:dyDescent="0.25">
      <c r="A162" t="s">
        <v>493</v>
      </c>
      <c r="B162" t="s">
        <v>494</v>
      </c>
      <c r="C162" s="1">
        <v>0</v>
      </c>
      <c r="D162" s="1">
        <v>0</v>
      </c>
      <c r="E162" s="1">
        <v>0</v>
      </c>
      <c r="F162" s="1">
        <v>0</v>
      </c>
      <c r="H162" s="56"/>
      <c r="I162" s="59"/>
      <c r="J162" s="61"/>
      <c r="K162" s="68"/>
      <c r="L162" s="65"/>
      <c r="N162" s="1">
        <f t="shared" si="2"/>
        <v>0</v>
      </c>
    </row>
    <row r="163" spans="1:14" x14ac:dyDescent="0.25">
      <c r="A163" t="s">
        <v>495</v>
      </c>
      <c r="B163" t="s">
        <v>496</v>
      </c>
      <c r="C163" s="1">
        <v>0</v>
      </c>
      <c r="D163" s="1">
        <v>0</v>
      </c>
      <c r="E163" s="1">
        <v>0</v>
      </c>
      <c r="F163" s="1">
        <v>0</v>
      </c>
      <c r="H163" s="56"/>
      <c r="I163" s="59"/>
      <c r="J163" s="61"/>
      <c r="K163" s="68"/>
      <c r="L163" s="65"/>
      <c r="N163" s="1">
        <f t="shared" si="2"/>
        <v>0</v>
      </c>
    </row>
    <row r="164" spans="1:14" x14ac:dyDescent="0.25">
      <c r="A164" t="s">
        <v>500</v>
      </c>
      <c r="B164" t="s">
        <v>501</v>
      </c>
      <c r="C164" s="1">
        <v>0</v>
      </c>
      <c r="D164" s="1">
        <v>0</v>
      </c>
      <c r="E164" s="1">
        <v>0</v>
      </c>
      <c r="F164" s="1">
        <v>0</v>
      </c>
      <c r="H164" s="56"/>
      <c r="I164" s="59"/>
      <c r="J164" s="61"/>
      <c r="K164" s="68"/>
      <c r="L164" s="65"/>
      <c r="N164" s="1">
        <f t="shared" si="2"/>
        <v>0</v>
      </c>
    </row>
    <row r="165" spans="1:14" x14ac:dyDescent="0.25">
      <c r="A165" t="s">
        <v>502</v>
      </c>
      <c r="B165" t="s">
        <v>503</v>
      </c>
      <c r="C165" s="1">
        <v>0</v>
      </c>
      <c r="D165" s="1">
        <v>0</v>
      </c>
      <c r="E165" s="1">
        <v>0</v>
      </c>
      <c r="F165" s="1">
        <v>0</v>
      </c>
      <c r="H165" s="56"/>
      <c r="I165" s="59"/>
      <c r="J165" s="61"/>
      <c r="K165" s="68"/>
      <c r="L165" s="65"/>
      <c r="N165" s="1">
        <f t="shared" si="2"/>
        <v>0</v>
      </c>
    </row>
    <row r="166" spans="1:14" x14ac:dyDescent="0.25">
      <c r="A166" t="s">
        <v>504</v>
      </c>
      <c r="B166" t="s">
        <v>505</v>
      </c>
      <c r="C166" s="1">
        <v>0</v>
      </c>
      <c r="D166" s="1">
        <v>0</v>
      </c>
      <c r="E166" s="1">
        <v>0</v>
      </c>
      <c r="F166" s="1">
        <v>0</v>
      </c>
      <c r="H166" s="56"/>
      <c r="I166" s="59"/>
      <c r="J166" s="61"/>
      <c r="K166" s="68"/>
      <c r="L166" s="65"/>
      <c r="N166" s="1">
        <f t="shared" si="2"/>
        <v>0</v>
      </c>
    </row>
    <row r="167" spans="1:14" x14ac:dyDescent="0.25">
      <c r="A167" t="s">
        <v>506</v>
      </c>
      <c r="B167" t="s">
        <v>507</v>
      </c>
      <c r="C167" s="1">
        <v>0</v>
      </c>
      <c r="D167" s="1">
        <v>0</v>
      </c>
      <c r="E167" s="1">
        <v>0</v>
      </c>
      <c r="F167" s="1">
        <v>0</v>
      </c>
      <c r="H167" s="56"/>
      <c r="I167" s="59"/>
      <c r="J167" s="61"/>
      <c r="K167" s="68"/>
      <c r="L167" s="65"/>
      <c r="N167" s="1">
        <f t="shared" si="2"/>
        <v>0</v>
      </c>
    </row>
    <row r="168" spans="1:14" x14ac:dyDescent="0.25">
      <c r="A168" t="s">
        <v>511</v>
      </c>
      <c r="B168" t="s">
        <v>512</v>
      </c>
      <c r="C168" s="1">
        <v>0</v>
      </c>
      <c r="D168" s="1">
        <v>0</v>
      </c>
      <c r="E168" s="1">
        <v>0</v>
      </c>
      <c r="F168" s="1">
        <v>0</v>
      </c>
      <c r="H168" s="56"/>
      <c r="I168" s="59"/>
      <c r="J168" s="61"/>
      <c r="K168" s="68"/>
      <c r="L168" s="65"/>
      <c r="N168" s="1">
        <f t="shared" si="2"/>
        <v>0</v>
      </c>
    </row>
    <row r="169" spans="1:14" x14ac:dyDescent="0.25">
      <c r="A169" t="s">
        <v>520</v>
      </c>
      <c r="B169" t="s">
        <v>521</v>
      </c>
      <c r="C169" s="1">
        <v>0</v>
      </c>
      <c r="D169" s="1">
        <v>0</v>
      </c>
      <c r="E169" s="1">
        <v>0</v>
      </c>
      <c r="F169" s="1">
        <v>0</v>
      </c>
      <c r="H169" s="56"/>
      <c r="I169" s="59"/>
      <c r="J169" s="61"/>
      <c r="K169" s="68"/>
      <c r="L169" s="65"/>
      <c r="N169" s="1">
        <f t="shared" si="2"/>
        <v>0</v>
      </c>
    </row>
    <row r="170" spans="1:14" x14ac:dyDescent="0.25">
      <c r="A170" t="s">
        <v>522</v>
      </c>
      <c r="B170" t="s">
        <v>523</v>
      </c>
      <c r="C170" s="1">
        <v>2855434404.4099998</v>
      </c>
      <c r="D170" s="1">
        <v>0</v>
      </c>
      <c r="E170" s="1">
        <v>0</v>
      </c>
      <c r="F170" s="1">
        <v>2855434404.4099998</v>
      </c>
      <c r="H170" s="56"/>
      <c r="I170" s="59"/>
      <c r="J170" s="61"/>
      <c r="K170" s="68"/>
      <c r="L170" s="65"/>
      <c r="N170" s="1">
        <f t="shared" si="2"/>
        <v>2855434404.4099998</v>
      </c>
    </row>
    <row r="171" spans="1:14" x14ac:dyDescent="0.25">
      <c r="A171" t="s">
        <v>527</v>
      </c>
      <c r="B171" t="s">
        <v>528</v>
      </c>
      <c r="C171" s="1">
        <v>0</v>
      </c>
      <c r="D171" s="1">
        <v>0</v>
      </c>
      <c r="E171" s="1">
        <v>0</v>
      </c>
      <c r="F171" s="1">
        <v>0</v>
      </c>
      <c r="H171" s="56"/>
      <c r="I171" s="59"/>
      <c r="J171" s="61"/>
      <c r="K171" s="68"/>
      <c r="L171" s="65"/>
      <c r="N171" s="1">
        <f t="shared" si="2"/>
        <v>0</v>
      </c>
    </row>
    <row r="172" spans="1:14" x14ac:dyDescent="0.25">
      <c r="A172" t="s">
        <v>538</v>
      </c>
      <c r="B172" s="77" t="s">
        <v>539</v>
      </c>
      <c r="C172" s="1">
        <v>-179850</v>
      </c>
      <c r="D172" s="1">
        <v>0</v>
      </c>
      <c r="E172" s="1">
        <v>0</v>
      </c>
      <c r="F172" s="1">
        <v>-179850</v>
      </c>
      <c r="H172" s="56"/>
      <c r="I172" s="59"/>
      <c r="J172" s="61"/>
      <c r="K172" s="68"/>
      <c r="L172" s="65"/>
      <c r="N172" s="1">
        <f t="shared" si="2"/>
        <v>-179850</v>
      </c>
    </row>
    <row r="173" spans="1:14" x14ac:dyDescent="0.25">
      <c r="A173" t="s">
        <v>540</v>
      </c>
      <c r="B173" s="77" t="s">
        <v>541</v>
      </c>
      <c r="C173" s="1">
        <v>0</v>
      </c>
      <c r="D173" s="1">
        <v>3591000</v>
      </c>
      <c r="E173" s="1">
        <v>3135000</v>
      </c>
      <c r="F173" s="1">
        <v>456000</v>
      </c>
      <c r="H173" s="56"/>
      <c r="I173" s="59"/>
      <c r="J173" s="61"/>
      <c r="K173" s="68"/>
      <c r="L173" s="65"/>
      <c r="N173" s="1">
        <f t="shared" si="2"/>
        <v>456000</v>
      </c>
    </row>
    <row r="174" spans="1:14" x14ac:dyDescent="0.25">
      <c r="A174" t="s">
        <v>542</v>
      </c>
      <c r="B174" s="77" t="s">
        <v>543</v>
      </c>
      <c r="C174" s="1">
        <v>0</v>
      </c>
      <c r="D174" s="1">
        <v>0</v>
      </c>
      <c r="E174" s="1">
        <v>0</v>
      </c>
      <c r="F174" s="1">
        <v>0</v>
      </c>
      <c r="H174" s="56"/>
      <c r="I174" s="59"/>
      <c r="J174" s="61"/>
      <c r="K174" s="68"/>
      <c r="L174" s="65"/>
      <c r="N174" s="1">
        <f t="shared" si="2"/>
        <v>0</v>
      </c>
    </row>
    <row r="175" spans="1:14" x14ac:dyDescent="0.25">
      <c r="A175" t="s">
        <v>544</v>
      </c>
      <c r="B175" s="77" t="s">
        <v>545</v>
      </c>
      <c r="C175" s="1">
        <v>483026917.44999999</v>
      </c>
      <c r="D175" s="1">
        <v>7484885.8300000001</v>
      </c>
      <c r="E175" s="1">
        <v>295079995.29000002</v>
      </c>
      <c r="F175" s="1">
        <v>195431807.99000001</v>
      </c>
      <c r="H175" s="56"/>
      <c r="I175" s="59"/>
      <c r="J175" s="61"/>
      <c r="K175" s="68"/>
      <c r="L175" s="65"/>
      <c r="N175" s="1">
        <f t="shared" si="2"/>
        <v>195431807.99000001</v>
      </c>
    </row>
    <row r="176" spans="1:14" x14ac:dyDescent="0.25">
      <c r="A176" t="s">
        <v>546</v>
      </c>
      <c r="B176" s="77" t="s">
        <v>547</v>
      </c>
      <c r="C176" s="1">
        <v>44298965.600000001</v>
      </c>
      <c r="D176" s="1">
        <v>1865019.42</v>
      </c>
      <c r="E176" s="1">
        <v>3251619.42</v>
      </c>
      <c r="F176" s="1">
        <v>42912365.600000001</v>
      </c>
      <c r="H176" s="56"/>
      <c r="I176" s="59"/>
      <c r="J176" s="61"/>
      <c r="K176" s="68"/>
      <c r="L176" s="65"/>
      <c r="N176" s="1">
        <f t="shared" si="2"/>
        <v>42912365.600000001</v>
      </c>
    </row>
    <row r="177" spans="1:14" x14ac:dyDescent="0.25">
      <c r="A177" t="s">
        <v>548</v>
      </c>
      <c r="B177" s="77" t="s">
        <v>549</v>
      </c>
      <c r="C177" s="1">
        <v>0</v>
      </c>
      <c r="D177" s="1">
        <v>0</v>
      </c>
      <c r="E177" s="1">
        <v>0</v>
      </c>
      <c r="F177" s="1">
        <v>0</v>
      </c>
      <c r="H177" s="56"/>
      <c r="I177" s="59"/>
      <c r="J177" s="61"/>
      <c r="K177" s="68"/>
      <c r="L177" s="65"/>
      <c r="N177" s="1">
        <f t="shared" si="2"/>
        <v>0</v>
      </c>
    </row>
    <row r="178" spans="1:14" x14ac:dyDescent="0.25">
      <c r="A178" t="s">
        <v>550</v>
      </c>
      <c r="B178" s="77" t="s">
        <v>551</v>
      </c>
      <c r="C178" s="1">
        <v>0</v>
      </c>
      <c r="D178" s="1">
        <v>0</v>
      </c>
      <c r="E178" s="1">
        <v>0</v>
      </c>
      <c r="F178" s="1">
        <v>0</v>
      </c>
      <c r="H178" s="56"/>
      <c r="I178" s="59"/>
      <c r="J178" s="61"/>
      <c r="K178" s="68"/>
      <c r="L178" s="65"/>
      <c r="N178" s="1">
        <f t="shared" si="2"/>
        <v>0</v>
      </c>
    </row>
    <row r="179" spans="1:14" x14ac:dyDescent="0.25">
      <c r="A179" t="s">
        <v>552</v>
      </c>
      <c r="B179" s="77" t="s">
        <v>553</v>
      </c>
      <c r="C179" s="1">
        <v>0</v>
      </c>
      <c r="D179" s="1">
        <v>0</v>
      </c>
      <c r="E179" s="1">
        <v>0</v>
      </c>
      <c r="F179" s="1">
        <v>0</v>
      </c>
      <c r="H179" s="56"/>
      <c r="I179" s="59"/>
      <c r="J179" s="61"/>
      <c r="K179" s="68"/>
      <c r="L179" s="65"/>
      <c r="N179" s="1">
        <f t="shared" si="2"/>
        <v>0</v>
      </c>
    </row>
    <row r="180" spans="1:14" x14ac:dyDescent="0.25">
      <c r="A180" t="s">
        <v>554</v>
      </c>
      <c r="B180" s="77" t="s">
        <v>555</v>
      </c>
      <c r="C180" s="1">
        <v>0</v>
      </c>
      <c r="D180" s="1">
        <v>0</v>
      </c>
      <c r="E180" s="1">
        <v>0</v>
      </c>
      <c r="F180" s="1">
        <v>0</v>
      </c>
      <c r="H180" s="56"/>
      <c r="I180" s="59"/>
      <c r="J180" s="61"/>
      <c r="K180" s="68"/>
      <c r="L180" s="65"/>
      <c r="N180" s="1">
        <f t="shared" si="2"/>
        <v>0</v>
      </c>
    </row>
    <row r="181" spans="1:14" x14ac:dyDescent="0.25">
      <c r="A181" t="s">
        <v>556</v>
      </c>
      <c r="B181" s="77" t="s">
        <v>557</v>
      </c>
      <c r="C181" s="1">
        <v>0</v>
      </c>
      <c r="D181" s="1">
        <v>0</v>
      </c>
      <c r="E181" s="1">
        <v>0</v>
      </c>
      <c r="F181" s="1">
        <v>0</v>
      </c>
      <c r="H181" s="56"/>
      <c r="I181" s="59"/>
      <c r="J181" s="61"/>
      <c r="K181" s="68"/>
      <c r="L181" s="65"/>
      <c r="N181" s="1">
        <f t="shared" si="2"/>
        <v>0</v>
      </c>
    </row>
    <row r="182" spans="1:14" x14ac:dyDescent="0.25">
      <c r="A182" t="s">
        <v>561</v>
      </c>
      <c r="B182" t="s">
        <v>562</v>
      </c>
      <c r="C182" s="1">
        <v>1095</v>
      </c>
      <c r="D182" s="1">
        <v>0</v>
      </c>
      <c r="E182" s="1">
        <v>0</v>
      </c>
      <c r="F182" s="1">
        <v>1095</v>
      </c>
      <c r="H182" s="56"/>
      <c r="I182" s="59"/>
      <c r="J182" s="61"/>
      <c r="K182" s="68"/>
      <c r="L182" s="65"/>
      <c r="N182" s="1">
        <f t="shared" si="2"/>
        <v>1095</v>
      </c>
    </row>
    <row r="183" spans="1:14" x14ac:dyDescent="0.25">
      <c r="A183" t="s">
        <v>566</v>
      </c>
      <c r="B183" t="s">
        <v>567</v>
      </c>
      <c r="C183" s="1">
        <v>0</v>
      </c>
      <c r="D183" s="1">
        <v>0</v>
      </c>
      <c r="E183" s="1">
        <v>0</v>
      </c>
      <c r="F183" s="1">
        <v>0</v>
      </c>
      <c r="H183" s="56"/>
      <c r="I183" s="59"/>
      <c r="J183" s="61"/>
      <c r="K183" s="68"/>
      <c r="L183" s="65"/>
      <c r="N183" s="1">
        <f t="shared" si="2"/>
        <v>0</v>
      </c>
    </row>
    <row r="184" spans="1:14" x14ac:dyDescent="0.25">
      <c r="A184" t="s">
        <v>1204</v>
      </c>
      <c r="B184" t="s">
        <v>1205</v>
      </c>
      <c r="C184" s="1">
        <v>2137.1999999999998</v>
      </c>
      <c r="D184" s="1">
        <v>0</v>
      </c>
      <c r="E184" s="1">
        <v>0</v>
      </c>
      <c r="F184" s="1">
        <v>2137.1999999999998</v>
      </c>
      <c r="H184" s="56"/>
      <c r="I184" s="59"/>
      <c r="J184" s="61"/>
      <c r="K184" s="68"/>
      <c r="L184" s="65"/>
      <c r="N184" s="1">
        <f t="shared" si="2"/>
        <v>2137.1999999999998</v>
      </c>
    </row>
    <row r="185" spans="1:14" x14ac:dyDescent="0.25">
      <c r="A185" t="s">
        <v>1259</v>
      </c>
      <c r="B185" t="s">
        <v>1260</v>
      </c>
      <c r="C185" s="1">
        <v>77658.37</v>
      </c>
      <c r="D185" s="1">
        <v>0</v>
      </c>
      <c r="E185" s="1">
        <v>0</v>
      </c>
      <c r="F185" s="1">
        <v>77658.37</v>
      </c>
      <c r="H185" s="56"/>
      <c r="I185" s="59"/>
      <c r="J185" s="61"/>
      <c r="K185" s="68"/>
      <c r="L185" s="65"/>
      <c r="N185" s="1">
        <f t="shared" si="2"/>
        <v>77658.37</v>
      </c>
    </row>
    <row r="186" spans="1:14" x14ac:dyDescent="0.25">
      <c r="A186" t="s">
        <v>1202</v>
      </c>
      <c r="B186" t="s">
        <v>1203</v>
      </c>
      <c r="C186" s="1">
        <v>651674.75</v>
      </c>
      <c r="D186" s="1">
        <v>0</v>
      </c>
      <c r="E186" s="1">
        <v>0</v>
      </c>
      <c r="F186" s="1">
        <v>651674.75</v>
      </c>
      <c r="H186" s="56"/>
      <c r="I186" s="59"/>
      <c r="J186" s="61"/>
      <c r="K186" s="68"/>
      <c r="L186" s="65"/>
      <c r="N186" s="1">
        <f t="shared" si="2"/>
        <v>651674.75</v>
      </c>
    </row>
    <row r="187" spans="1:14" x14ac:dyDescent="0.25">
      <c r="A187" t="s">
        <v>571</v>
      </c>
      <c r="B187" t="s">
        <v>572</v>
      </c>
      <c r="C187" s="1">
        <v>157840</v>
      </c>
      <c r="D187" s="1">
        <v>0</v>
      </c>
      <c r="E187" s="1">
        <v>0</v>
      </c>
      <c r="F187" s="1">
        <v>157840</v>
      </c>
      <c r="H187" s="56"/>
      <c r="I187" s="59"/>
      <c r="J187" s="61"/>
      <c r="K187" s="68"/>
      <c r="L187" s="65"/>
      <c r="N187" s="1">
        <f t="shared" si="2"/>
        <v>157840</v>
      </c>
    </row>
    <row r="188" spans="1:14" x14ac:dyDescent="0.25">
      <c r="A188" t="s">
        <v>576</v>
      </c>
      <c r="B188" t="s">
        <v>577</v>
      </c>
      <c r="C188" s="1">
        <v>0</v>
      </c>
      <c r="D188" s="1">
        <v>0</v>
      </c>
      <c r="E188" s="1">
        <v>0</v>
      </c>
      <c r="F188" s="1">
        <v>0</v>
      </c>
      <c r="H188" s="56"/>
      <c r="I188" s="59"/>
      <c r="J188" s="61"/>
      <c r="K188" s="68"/>
      <c r="L188" s="65"/>
      <c r="N188" s="1">
        <f t="shared" si="2"/>
        <v>0</v>
      </c>
    </row>
    <row r="189" spans="1:14" x14ac:dyDescent="0.25">
      <c r="A189" t="s">
        <v>578</v>
      </c>
      <c r="B189" t="s">
        <v>579</v>
      </c>
      <c r="C189" s="1">
        <v>0</v>
      </c>
      <c r="D189" s="1">
        <v>0</v>
      </c>
      <c r="E189" s="1">
        <v>0</v>
      </c>
      <c r="F189" s="1">
        <v>0</v>
      </c>
      <c r="H189" s="56"/>
      <c r="I189" s="59"/>
      <c r="J189" s="61"/>
      <c r="K189" s="68"/>
      <c r="L189" s="65"/>
      <c r="N189" s="1">
        <f t="shared" si="2"/>
        <v>0</v>
      </c>
    </row>
    <row r="190" spans="1:14" x14ac:dyDescent="0.25">
      <c r="A190" t="s">
        <v>580</v>
      </c>
      <c r="B190" t="s">
        <v>581</v>
      </c>
      <c r="C190" s="1">
        <v>0</v>
      </c>
      <c r="D190" s="1">
        <v>0</v>
      </c>
      <c r="E190" s="1">
        <v>0</v>
      </c>
      <c r="F190" s="1">
        <v>0</v>
      </c>
      <c r="H190" s="56"/>
      <c r="I190" s="59"/>
      <c r="J190" s="61"/>
      <c r="K190" s="68"/>
      <c r="L190" s="65"/>
      <c r="N190" s="1">
        <f t="shared" si="2"/>
        <v>0</v>
      </c>
    </row>
    <row r="191" spans="1:14" x14ac:dyDescent="0.25">
      <c r="A191" t="s">
        <v>585</v>
      </c>
      <c r="B191" t="s">
        <v>586</v>
      </c>
      <c r="C191" s="1">
        <v>0</v>
      </c>
      <c r="D191" s="1">
        <v>0</v>
      </c>
      <c r="E191" s="1">
        <v>0</v>
      </c>
      <c r="F191" s="1">
        <v>0</v>
      </c>
      <c r="H191" s="56"/>
      <c r="I191" s="59"/>
      <c r="J191" s="61"/>
      <c r="K191" s="68"/>
      <c r="L191" s="65"/>
      <c r="N191" s="1">
        <f t="shared" si="2"/>
        <v>0</v>
      </c>
    </row>
    <row r="192" spans="1:14" x14ac:dyDescent="0.25">
      <c r="A192" t="s">
        <v>1261</v>
      </c>
      <c r="B192" t="s">
        <v>1262</v>
      </c>
      <c r="C192" s="1">
        <v>19198.37</v>
      </c>
      <c r="D192" s="1">
        <v>0</v>
      </c>
      <c r="E192" s="1">
        <v>0</v>
      </c>
      <c r="F192" s="1">
        <v>19198.37</v>
      </c>
      <c r="H192" s="56"/>
      <c r="I192" s="59"/>
      <c r="J192" s="61"/>
      <c r="K192" s="68"/>
      <c r="L192" s="65"/>
      <c r="N192" s="1">
        <f t="shared" si="2"/>
        <v>19198.37</v>
      </c>
    </row>
    <row r="193" spans="1:14" x14ac:dyDescent="0.25">
      <c r="A193" t="s">
        <v>590</v>
      </c>
      <c r="B193" t="s">
        <v>591</v>
      </c>
      <c r="C193" s="1">
        <v>0</v>
      </c>
      <c r="D193" s="1">
        <v>0</v>
      </c>
      <c r="E193" s="1">
        <v>0</v>
      </c>
      <c r="F193" s="1">
        <v>0</v>
      </c>
      <c r="H193" s="56"/>
      <c r="I193" s="59"/>
      <c r="J193" s="61"/>
      <c r="K193" s="68"/>
      <c r="L193" s="65"/>
      <c r="N193" s="1">
        <f t="shared" si="2"/>
        <v>0</v>
      </c>
    </row>
    <row r="194" spans="1:14" x14ac:dyDescent="0.25">
      <c r="A194" t="s">
        <v>592</v>
      </c>
      <c r="B194" t="s">
        <v>593</v>
      </c>
      <c r="C194" s="1">
        <v>0</v>
      </c>
      <c r="D194" s="1">
        <v>0</v>
      </c>
      <c r="E194" s="1">
        <v>0</v>
      </c>
      <c r="F194" s="1">
        <v>0</v>
      </c>
      <c r="H194" s="56"/>
      <c r="I194" s="59"/>
      <c r="J194" s="61"/>
      <c r="K194" s="68"/>
      <c r="L194" s="65"/>
      <c r="N194" s="1">
        <f t="shared" si="2"/>
        <v>0</v>
      </c>
    </row>
    <row r="195" spans="1:14" x14ac:dyDescent="0.25">
      <c r="A195" t="s">
        <v>594</v>
      </c>
      <c r="B195" t="s">
        <v>595</v>
      </c>
      <c r="C195" s="1">
        <v>0</v>
      </c>
      <c r="D195" s="1">
        <v>0</v>
      </c>
      <c r="E195" s="1">
        <v>0</v>
      </c>
      <c r="F195" s="1">
        <v>0</v>
      </c>
      <c r="H195" s="56"/>
      <c r="I195" s="59"/>
      <c r="J195" s="61"/>
      <c r="K195" s="68"/>
      <c r="L195" s="65"/>
      <c r="N195" s="1">
        <f t="shared" ref="N195:N258" si="3">+F195-H195-I195-J195-K195-L195</f>
        <v>0</v>
      </c>
    </row>
    <row r="196" spans="1:14" x14ac:dyDescent="0.25">
      <c r="A196" t="s">
        <v>599</v>
      </c>
      <c r="B196" t="s">
        <v>600</v>
      </c>
      <c r="C196" s="1">
        <v>0</v>
      </c>
      <c r="D196" s="1">
        <v>0</v>
      </c>
      <c r="E196" s="1">
        <v>0</v>
      </c>
      <c r="F196" s="1">
        <v>0</v>
      </c>
      <c r="H196" s="56"/>
      <c r="I196" s="59"/>
      <c r="J196" s="61"/>
      <c r="K196" s="68"/>
      <c r="L196" s="65"/>
      <c r="N196" s="1">
        <f t="shared" si="3"/>
        <v>0</v>
      </c>
    </row>
    <row r="197" spans="1:14" x14ac:dyDescent="0.25">
      <c r="A197" t="s">
        <v>601</v>
      </c>
      <c r="B197" t="s">
        <v>602</v>
      </c>
      <c r="C197" s="1">
        <v>0</v>
      </c>
      <c r="D197" s="1">
        <v>0</v>
      </c>
      <c r="E197" s="1">
        <v>0</v>
      </c>
      <c r="F197" s="1">
        <v>0</v>
      </c>
      <c r="H197" s="56"/>
      <c r="I197" s="59"/>
      <c r="J197" s="61"/>
      <c r="K197" s="68"/>
      <c r="L197" s="65"/>
      <c r="N197" s="1">
        <f t="shared" si="3"/>
        <v>0</v>
      </c>
    </row>
    <row r="198" spans="1:14" x14ac:dyDescent="0.25">
      <c r="A198" t="s">
        <v>603</v>
      </c>
      <c r="B198" t="s">
        <v>604</v>
      </c>
      <c r="C198" s="1">
        <v>18658200</v>
      </c>
      <c r="D198" s="1">
        <v>0</v>
      </c>
      <c r="E198" s="1">
        <v>0</v>
      </c>
      <c r="F198" s="1">
        <v>18658200</v>
      </c>
      <c r="H198" s="56"/>
      <c r="I198" s="59"/>
      <c r="J198" s="61"/>
      <c r="K198" s="68"/>
      <c r="L198" s="65"/>
      <c r="N198" s="1">
        <f t="shared" si="3"/>
        <v>18658200</v>
      </c>
    </row>
    <row r="199" spans="1:14" x14ac:dyDescent="0.25">
      <c r="A199" t="s">
        <v>608</v>
      </c>
      <c r="B199" t="s">
        <v>609</v>
      </c>
      <c r="C199" s="1">
        <v>0</v>
      </c>
      <c r="D199" s="1">
        <v>0</v>
      </c>
      <c r="E199" s="1">
        <v>0</v>
      </c>
      <c r="F199" s="1">
        <v>0</v>
      </c>
      <c r="H199" s="56"/>
      <c r="I199" s="59"/>
      <c r="J199" s="61"/>
      <c r="K199" s="68"/>
      <c r="L199" s="65"/>
      <c r="N199" s="1">
        <f t="shared" si="3"/>
        <v>0</v>
      </c>
    </row>
    <row r="200" spans="1:14" x14ac:dyDescent="0.25">
      <c r="A200" t="s">
        <v>613</v>
      </c>
      <c r="B200" t="s">
        <v>614</v>
      </c>
      <c r="C200" s="1">
        <v>0</v>
      </c>
      <c r="D200" s="1">
        <v>0</v>
      </c>
      <c r="E200" s="1">
        <v>0</v>
      </c>
      <c r="F200" s="1">
        <v>0</v>
      </c>
      <c r="H200" s="56"/>
      <c r="I200" s="59"/>
      <c r="J200" s="61"/>
      <c r="K200" s="68"/>
      <c r="L200" s="65"/>
      <c r="N200" s="1">
        <f t="shared" si="3"/>
        <v>0</v>
      </c>
    </row>
    <row r="201" spans="1:14" x14ac:dyDescent="0.25">
      <c r="A201" t="s">
        <v>618</v>
      </c>
      <c r="B201" t="s">
        <v>619</v>
      </c>
      <c r="C201" s="1">
        <v>88752.63</v>
      </c>
      <c r="D201" s="1">
        <v>0</v>
      </c>
      <c r="E201" s="1">
        <v>0</v>
      </c>
      <c r="F201" s="1">
        <v>88752.63</v>
      </c>
      <c r="H201" s="56"/>
      <c r="I201" s="59"/>
      <c r="J201" s="62"/>
      <c r="K201" s="69"/>
      <c r="L201" s="65"/>
      <c r="N201" s="1">
        <f t="shared" si="3"/>
        <v>88752.63</v>
      </c>
    </row>
    <row r="202" spans="1:14" x14ac:dyDescent="0.25">
      <c r="A202" t="s">
        <v>623</v>
      </c>
      <c r="B202" t="s">
        <v>624</v>
      </c>
      <c r="C202" s="1">
        <v>166882.4</v>
      </c>
      <c r="D202" s="1">
        <v>0</v>
      </c>
      <c r="E202" s="1">
        <v>0</v>
      </c>
      <c r="F202" s="1">
        <v>166882.4</v>
      </c>
      <c r="H202" s="56"/>
      <c r="I202" s="59"/>
      <c r="J202" s="62"/>
      <c r="K202" s="69"/>
      <c r="L202" s="65"/>
      <c r="N202" s="1">
        <f t="shared" si="3"/>
        <v>166882.4</v>
      </c>
    </row>
    <row r="203" spans="1:14" x14ac:dyDescent="0.25">
      <c r="A203" t="s">
        <v>625</v>
      </c>
      <c r="B203" t="s">
        <v>626</v>
      </c>
      <c r="C203" s="1">
        <v>187308.22</v>
      </c>
      <c r="D203" s="1">
        <v>0</v>
      </c>
      <c r="E203" s="1">
        <v>0</v>
      </c>
      <c r="F203" s="1">
        <v>187308.22</v>
      </c>
      <c r="H203" s="56"/>
      <c r="I203" s="59"/>
      <c r="J203" s="62"/>
      <c r="K203" s="69"/>
      <c r="L203" s="65"/>
      <c r="N203" s="1">
        <f t="shared" si="3"/>
        <v>187308.22</v>
      </c>
    </row>
    <row r="204" spans="1:14" x14ac:dyDescent="0.25">
      <c r="A204" t="s">
        <v>627</v>
      </c>
      <c r="B204" t="s">
        <v>628</v>
      </c>
      <c r="C204" s="1">
        <v>457682.6</v>
      </c>
      <c r="D204" s="1">
        <v>0</v>
      </c>
      <c r="E204" s="1">
        <v>0</v>
      </c>
      <c r="F204" s="1">
        <v>457682.6</v>
      </c>
      <c r="H204" s="56"/>
      <c r="I204" s="59"/>
      <c r="J204" s="61"/>
      <c r="K204" s="68"/>
      <c r="L204" s="65"/>
      <c r="N204" s="1">
        <f t="shared" si="3"/>
        <v>457682.6</v>
      </c>
    </row>
    <row r="205" spans="1:14" x14ac:dyDescent="0.25">
      <c r="A205" t="s">
        <v>632</v>
      </c>
      <c r="B205" t="s">
        <v>633</v>
      </c>
      <c r="C205" s="1">
        <v>0</v>
      </c>
      <c r="D205" s="1">
        <v>0</v>
      </c>
      <c r="E205" s="1">
        <v>0</v>
      </c>
      <c r="F205" s="1">
        <v>0</v>
      </c>
      <c r="H205" s="56"/>
      <c r="I205" s="59"/>
      <c r="J205" s="61"/>
      <c r="K205" s="68"/>
      <c r="L205" s="65"/>
      <c r="N205" s="1">
        <f t="shared" si="3"/>
        <v>0</v>
      </c>
    </row>
    <row r="206" spans="1:14" x14ac:dyDescent="0.25">
      <c r="A206" t="s">
        <v>634</v>
      </c>
      <c r="B206" t="s">
        <v>635</v>
      </c>
      <c r="C206" s="1">
        <v>0</v>
      </c>
      <c r="D206" s="1">
        <v>0</v>
      </c>
      <c r="E206" s="1">
        <v>0</v>
      </c>
      <c r="F206" s="1">
        <v>0</v>
      </c>
      <c r="H206" s="56"/>
      <c r="I206" s="59"/>
      <c r="J206" s="61"/>
      <c r="K206" s="68"/>
      <c r="L206" s="65"/>
      <c r="N206" s="1">
        <f t="shared" si="3"/>
        <v>0</v>
      </c>
    </row>
    <row r="207" spans="1:14" x14ac:dyDescent="0.25">
      <c r="A207" t="s">
        <v>639</v>
      </c>
      <c r="B207" t="s">
        <v>640</v>
      </c>
      <c r="C207" s="1">
        <v>0</v>
      </c>
      <c r="D207" s="1">
        <v>0</v>
      </c>
      <c r="E207" s="1">
        <v>0</v>
      </c>
      <c r="F207" s="1">
        <v>0</v>
      </c>
      <c r="H207" s="56"/>
      <c r="I207" s="59"/>
      <c r="J207" s="61"/>
      <c r="K207" s="68"/>
      <c r="L207" s="65"/>
      <c r="N207" s="1">
        <f t="shared" si="3"/>
        <v>0</v>
      </c>
    </row>
    <row r="208" spans="1:14" x14ac:dyDescent="0.25">
      <c r="A208" t="s">
        <v>644</v>
      </c>
      <c r="B208" t="s">
        <v>645</v>
      </c>
      <c r="C208" s="1">
        <v>0</v>
      </c>
      <c r="D208" s="1">
        <v>0</v>
      </c>
      <c r="E208" s="1">
        <v>0</v>
      </c>
      <c r="F208" s="1">
        <v>0</v>
      </c>
      <c r="H208" s="56"/>
      <c r="I208" s="59"/>
      <c r="J208" s="61"/>
      <c r="K208" s="68"/>
      <c r="L208" s="65"/>
      <c r="N208" s="1">
        <f t="shared" si="3"/>
        <v>0</v>
      </c>
    </row>
    <row r="209" spans="1:14" x14ac:dyDescent="0.25">
      <c r="A209" t="s">
        <v>649</v>
      </c>
      <c r="B209" t="s">
        <v>650</v>
      </c>
      <c r="C209" s="1">
        <v>0</v>
      </c>
      <c r="D209" s="1">
        <v>0</v>
      </c>
      <c r="E209" s="1">
        <v>0</v>
      </c>
      <c r="F209" s="1">
        <v>0</v>
      </c>
      <c r="H209" s="56"/>
      <c r="I209" s="59"/>
      <c r="J209" s="61"/>
      <c r="K209" s="68"/>
      <c r="L209" s="65"/>
      <c r="N209" s="1">
        <f t="shared" si="3"/>
        <v>0</v>
      </c>
    </row>
    <row r="210" spans="1:14" x14ac:dyDescent="0.25">
      <c r="A210" t="s">
        <v>654</v>
      </c>
      <c r="B210" t="s">
        <v>655</v>
      </c>
      <c r="C210" s="1">
        <v>0</v>
      </c>
      <c r="D210" s="1">
        <v>0</v>
      </c>
      <c r="E210" s="1">
        <v>0</v>
      </c>
      <c r="F210" s="1">
        <v>0</v>
      </c>
      <c r="H210" s="56"/>
      <c r="I210" s="59"/>
      <c r="J210" s="61"/>
      <c r="K210" s="68"/>
      <c r="L210" s="65"/>
      <c r="N210" s="1">
        <f t="shared" si="3"/>
        <v>0</v>
      </c>
    </row>
    <row r="211" spans="1:14" x14ac:dyDescent="0.25">
      <c r="A211" t="s">
        <v>659</v>
      </c>
      <c r="B211" t="s">
        <v>660</v>
      </c>
      <c r="C211" s="1">
        <v>0</v>
      </c>
      <c r="D211" s="1">
        <v>0</v>
      </c>
      <c r="E211" s="1">
        <v>0</v>
      </c>
      <c r="F211" s="1">
        <v>0</v>
      </c>
      <c r="H211" s="56"/>
      <c r="I211" s="59"/>
      <c r="J211" s="61"/>
      <c r="K211" s="68"/>
      <c r="L211" s="65"/>
      <c r="N211" s="1">
        <f t="shared" si="3"/>
        <v>0</v>
      </c>
    </row>
    <row r="212" spans="1:14" x14ac:dyDescent="0.25">
      <c r="A212" t="s">
        <v>664</v>
      </c>
      <c r="B212" t="s">
        <v>665</v>
      </c>
      <c r="C212" s="1">
        <v>0</v>
      </c>
      <c r="D212" s="1">
        <v>0</v>
      </c>
      <c r="E212" s="1">
        <v>0</v>
      </c>
      <c r="F212" s="1">
        <v>0</v>
      </c>
      <c r="H212" s="56"/>
      <c r="I212" s="59"/>
      <c r="J212" s="61"/>
      <c r="K212" s="68"/>
      <c r="L212" s="65"/>
      <c r="N212" s="1">
        <f t="shared" si="3"/>
        <v>0</v>
      </c>
    </row>
    <row r="213" spans="1:14" x14ac:dyDescent="0.25">
      <c r="A213" t="s">
        <v>666</v>
      </c>
      <c r="B213" t="s">
        <v>667</v>
      </c>
      <c r="C213" s="1">
        <v>0</v>
      </c>
      <c r="D213" s="1">
        <v>0</v>
      </c>
      <c r="E213" s="1">
        <v>0</v>
      </c>
      <c r="F213" s="1">
        <v>0</v>
      </c>
      <c r="H213" s="56"/>
      <c r="I213" s="59"/>
      <c r="J213" s="61"/>
      <c r="K213" s="68"/>
      <c r="L213" s="65"/>
      <c r="N213" s="1">
        <f t="shared" si="3"/>
        <v>0</v>
      </c>
    </row>
    <row r="214" spans="1:14" x14ac:dyDescent="0.25">
      <c r="A214" t="s">
        <v>668</v>
      </c>
      <c r="B214" t="s">
        <v>669</v>
      </c>
      <c r="C214" s="1">
        <v>0</v>
      </c>
      <c r="D214" s="1">
        <v>0</v>
      </c>
      <c r="E214" s="1">
        <v>0</v>
      </c>
      <c r="F214" s="1">
        <v>0</v>
      </c>
      <c r="H214" s="56"/>
      <c r="I214" s="59"/>
      <c r="J214" s="61"/>
      <c r="K214" s="68"/>
      <c r="L214" s="65"/>
      <c r="N214" s="1">
        <f t="shared" si="3"/>
        <v>0</v>
      </c>
    </row>
    <row r="215" spans="1:14" x14ac:dyDescent="0.25">
      <c r="A215" t="s">
        <v>673</v>
      </c>
      <c r="B215" t="s">
        <v>674</v>
      </c>
      <c r="C215" s="1">
        <v>0</v>
      </c>
      <c r="D215" s="1">
        <v>0</v>
      </c>
      <c r="E215" s="1">
        <v>0</v>
      </c>
      <c r="F215" s="1">
        <v>0</v>
      </c>
      <c r="H215" s="56"/>
      <c r="I215" s="59"/>
      <c r="J215" s="61"/>
      <c r="K215" s="68"/>
      <c r="L215" s="65"/>
      <c r="N215" s="1">
        <f t="shared" si="3"/>
        <v>0</v>
      </c>
    </row>
    <row r="216" spans="1:14" x14ac:dyDescent="0.25">
      <c r="A216" t="s">
        <v>678</v>
      </c>
      <c r="B216" t="s">
        <v>679</v>
      </c>
      <c r="C216" s="1">
        <v>29595</v>
      </c>
      <c r="D216" s="1">
        <v>0</v>
      </c>
      <c r="E216" s="1">
        <v>0</v>
      </c>
      <c r="F216" s="1">
        <v>29595</v>
      </c>
      <c r="H216" s="56"/>
      <c r="I216" s="59"/>
      <c r="J216" s="61"/>
      <c r="K216" s="68"/>
      <c r="L216" s="65"/>
      <c r="N216" s="1">
        <f t="shared" si="3"/>
        <v>29595</v>
      </c>
    </row>
    <row r="217" spans="1:14" x14ac:dyDescent="0.25">
      <c r="A217" t="s">
        <v>683</v>
      </c>
      <c r="B217" t="s">
        <v>684</v>
      </c>
      <c r="C217" s="1">
        <v>0</v>
      </c>
      <c r="D217" s="1">
        <v>0</v>
      </c>
      <c r="E217" s="1">
        <v>0</v>
      </c>
      <c r="F217" s="1">
        <v>0</v>
      </c>
      <c r="H217" s="56"/>
      <c r="I217" s="59"/>
      <c r="J217" s="61"/>
      <c r="K217" s="68"/>
      <c r="L217" s="65"/>
      <c r="N217" s="1">
        <f t="shared" si="3"/>
        <v>0</v>
      </c>
    </row>
    <row r="218" spans="1:14" x14ac:dyDescent="0.25">
      <c r="A218" t="s">
        <v>688</v>
      </c>
      <c r="B218" t="s">
        <v>689</v>
      </c>
      <c r="C218" s="1">
        <v>0</v>
      </c>
      <c r="D218" s="1">
        <v>0</v>
      </c>
      <c r="E218" s="1">
        <v>0</v>
      </c>
      <c r="F218" s="1">
        <v>0</v>
      </c>
      <c r="H218" s="56"/>
      <c r="I218" s="59"/>
      <c r="J218" s="61"/>
      <c r="K218" s="68"/>
      <c r="L218" s="65"/>
      <c r="N218" s="1">
        <f t="shared" si="3"/>
        <v>0</v>
      </c>
    </row>
    <row r="219" spans="1:14" x14ac:dyDescent="0.25">
      <c r="A219" t="s">
        <v>693</v>
      </c>
      <c r="B219" t="s">
        <v>694</v>
      </c>
      <c r="C219" s="1">
        <v>0</v>
      </c>
      <c r="D219" s="1">
        <v>0</v>
      </c>
      <c r="E219" s="1">
        <v>0</v>
      </c>
      <c r="F219" s="1">
        <v>0</v>
      </c>
      <c r="H219" s="56"/>
      <c r="I219" s="59"/>
      <c r="J219" s="61"/>
      <c r="K219" s="68"/>
      <c r="L219" s="65"/>
      <c r="N219" s="1">
        <f t="shared" si="3"/>
        <v>0</v>
      </c>
    </row>
    <row r="220" spans="1:14" x14ac:dyDescent="0.25">
      <c r="A220" t="s">
        <v>695</v>
      </c>
      <c r="B220" t="s">
        <v>696</v>
      </c>
      <c r="C220" s="1">
        <v>2446701.08</v>
      </c>
      <c r="D220" s="1">
        <v>0</v>
      </c>
      <c r="E220" s="1">
        <v>0</v>
      </c>
      <c r="F220" s="1">
        <v>2446701.08</v>
      </c>
      <c r="H220" s="56"/>
      <c r="I220" s="59"/>
      <c r="J220" s="61"/>
      <c r="K220" s="68"/>
      <c r="L220" s="65"/>
      <c r="N220" s="1">
        <f t="shared" si="3"/>
        <v>2446701.08</v>
      </c>
    </row>
    <row r="221" spans="1:14" x14ac:dyDescent="0.25">
      <c r="A221" t="s">
        <v>697</v>
      </c>
      <c r="B221" t="s">
        <v>698</v>
      </c>
      <c r="C221" s="1">
        <v>0</v>
      </c>
      <c r="D221" s="1">
        <v>0</v>
      </c>
      <c r="E221" s="1">
        <v>0</v>
      </c>
      <c r="F221" s="1">
        <v>0</v>
      </c>
      <c r="H221" s="56"/>
      <c r="I221" s="59"/>
      <c r="J221" s="61"/>
      <c r="K221" s="68"/>
      <c r="L221" s="65"/>
      <c r="N221" s="1">
        <f t="shared" si="3"/>
        <v>0</v>
      </c>
    </row>
    <row r="222" spans="1:14" x14ac:dyDescent="0.25">
      <c r="A222" t="s">
        <v>699</v>
      </c>
      <c r="B222" t="s">
        <v>700</v>
      </c>
      <c r="C222" s="1">
        <v>577280.22</v>
      </c>
      <c r="D222" s="1">
        <v>0</v>
      </c>
      <c r="E222" s="1">
        <v>0</v>
      </c>
      <c r="F222" s="1">
        <v>577280.22</v>
      </c>
      <c r="H222" s="56"/>
      <c r="I222" s="59"/>
      <c r="J222" s="61"/>
      <c r="K222" s="68"/>
      <c r="L222" s="65"/>
      <c r="N222" s="1">
        <f t="shared" si="3"/>
        <v>577280.22</v>
      </c>
    </row>
    <row r="223" spans="1:14" x14ac:dyDescent="0.25">
      <c r="A223" t="s">
        <v>704</v>
      </c>
      <c r="B223" t="s">
        <v>705</v>
      </c>
      <c r="C223" s="1">
        <v>0</v>
      </c>
      <c r="D223" s="1">
        <v>77658.37</v>
      </c>
      <c r="E223" s="1">
        <v>0</v>
      </c>
      <c r="F223" s="1">
        <v>77658.37</v>
      </c>
      <c r="H223" s="56"/>
      <c r="I223" s="59"/>
      <c r="J223" s="61"/>
      <c r="K223" s="68"/>
      <c r="L223" s="65"/>
      <c r="N223" s="1">
        <f t="shared" si="3"/>
        <v>77658.37</v>
      </c>
    </row>
    <row r="224" spans="1:14" x14ac:dyDescent="0.25">
      <c r="A224" t="s">
        <v>709</v>
      </c>
      <c r="B224" t="s">
        <v>710</v>
      </c>
      <c r="C224" s="1">
        <v>0</v>
      </c>
      <c r="D224" s="1">
        <v>0</v>
      </c>
      <c r="E224" s="1">
        <v>0</v>
      </c>
      <c r="F224" s="1">
        <v>0</v>
      </c>
      <c r="H224" s="56"/>
      <c r="I224" s="59"/>
      <c r="J224" s="61"/>
      <c r="K224" s="68"/>
      <c r="L224" s="65"/>
      <c r="N224" s="1">
        <f t="shared" si="3"/>
        <v>0</v>
      </c>
    </row>
    <row r="225" spans="1:14" x14ac:dyDescent="0.25">
      <c r="A225" t="s">
        <v>711</v>
      </c>
      <c r="B225" t="s">
        <v>712</v>
      </c>
      <c r="C225" s="1">
        <v>0</v>
      </c>
      <c r="D225" s="1">
        <v>0</v>
      </c>
      <c r="E225" s="1">
        <v>0</v>
      </c>
      <c r="F225" s="1">
        <v>0</v>
      </c>
      <c r="H225" s="56"/>
      <c r="I225" s="59"/>
      <c r="J225" s="61"/>
      <c r="K225" s="68"/>
      <c r="L225" s="65"/>
      <c r="N225" s="1">
        <f t="shared" si="3"/>
        <v>0</v>
      </c>
    </row>
    <row r="226" spans="1:14" x14ac:dyDescent="0.25">
      <c r="A226" t="s">
        <v>1263</v>
      </c>
      <c r="B226" t="s">
        <v>1264</v>
      </c>
      <c r="C226" s="1">
        <v>0</v>
      </c>
      <c r="D226" s="1">
        <v>0</v>
      </c>
      <c r="E226" s="1">
        <v>0</v>
      </c>
      <c r="F226" s="1">
        <v>0</v>
      </c>
      <c r="H226" s="56"/>
      <c r="I226" s="59"/>
      <c r="J226" s="61"/>
      <c r="K226" s="68"/>
      <c r="L226" s="65"/>
      <c r="N226" s="1">
        <f t="shared" si="3"/>
        <v>0</v>
      </c>
    </row>
    <row r="227" spans="1:14" x14ac:dyDescent="0.25">
      <c r="A227" t="s">
        <v>718</v>
      </c>
      <c r="B227" t="s">
        <v>719</v>
      </c>
      <c r="C227" s="1">
        <v>0</v>
      </c>
      <c r="D227" s="1">
        <v>21710</v>
      </c>
      <c r="E227" s="1">
        <v>65130</v>
      </c>
      <c r="F227" s="1">
        <v>-43420</v>
      </c>
      <c r="H227" s="56"/>
      <c r="I227" s="59"/>
      <c r="J227" s="61"/>
      <c r="K227" s="68"/>
      <c r="L227" s="65"/>
      <c r="N227" s="1">
        <f t="shared" si="3"/>
        <v>-43420</v>
      </c>
    </row>
    <row r="228" spans="1:14" x14ac:dyDescent="0.25">
      <c r="A228" t="s">
        <v>720</v>
      </c>
      <c r="B228" t="s">
        <v>721</v>
      </c>
      <c r="C228" s="1">
        <v>0</v>
      </c>
      <c r="D228" s="1">
        <v>0</v>
      </c>
      <c r="E228" s="1">
        <v>0</v>
      </c>
      <c r="F228" s="1">
        <v>0</v>
      </c>
      <c r="H228" s="56"/>
      <c r="I228" s="59"/>
      <c r="J228" s="61"/>
      <c r="K228" s="68"/>
      <c r="L228" s="65"/>
      <c r="N228" s="1">
        <f t="shared" si="3"/>
        <v>0</v>
      </c>
    </row>
    <row r="229" spans="1:14" x14ac:dyDescent="0.25">
      <c r="A229" t="s">
        <v>722</v>
      </c>
      <c r="B229" t="s">
        <v>723</v>
      </c>
      <c r="C229" s="1">
        <v>0</v>
      </c>
      <c r="D229" s="1">
        <v>275456.3</v>
      </c>
      <c r="E229" s="1">
        <v>838397.3</v>
      </c>
      <c r="F229" s="1">
        <v>-562941</v>
      </c>
      <c r="H229" s="56"/>
      <c r="I229" s="59"/>
      <c r="J229" s="61"/>
      <c r="K229" s="68"/>
      <c r="L229" s="65"/>
      <c r="N229" s="1">
        <f t="shared" si="3"/>
        <v>-562941</v>
      </c>
    </row>
    <row r="230" spans="1:14" x14ac:dyDescent="0.25">
      <c r="A230" t="s">
        <v>1265</v>
      </c>
      <c r="B230" t="s">
        <v>1266</v>
      </c>
      <c r="C230" s="1">
        <v>0</v>
      </c>
      <c r="D230" s="1">
        <v>0</v>
      </c>
      <c r="E230" s="1">
        <v>0</v>
      </c>
      <c r="F230" s="1">
        <v>0</v>
      </c>
      <c r="H230" s="56"/>
      <c r="I230" s="59"/>
      <c r="J230" s="61"/>
      <c r="K230" s="68"/>
      <c r="L230" s="65"/>
      <c r="N230" s="1">
        <f t="shared" si="3"/>
        <v>0</v>
      </c>
    </row>
    <row r="231" spans="1:14" x14ac:dyDescent="0.25">
      <c r="A231" t="s">
        <v>1267</v>
      </c>
      <c r="B231" t="s">
        <v>1268</v>
      </c>
      <c r="C231" s="1">
        <v>0</v>
      </c>
      <c r="D231" s="1">
        <v>0</v>
      </c>
      <c r="E231" s="1">
        <v>0</v>
      </c>
      <c r="F231" s="1">
        <v>0</v>
      </c>
      <c r="H231" s="56"/>
      <c r="I231" s="59"/>
      <c r="J231" s="61"/>
      <c r="K231" s="68"/>
      <c r="L231" s="65"/>
      <c r="N231" s="1">
        <f t="shared" si="3"/>
        <v>0</v>
      </c>
    </row>
    <row r="232" spans="1:14" x14ac:dyDescent="0.25">
      <c r="A232" t="s">
        <v>732</v>
      </c>
      <c r="B232" t="s">
        <v>733</v>
      </c>
      <c r="C232" s="1">
        <v>3858607.71</v>
      </c>
      <c r="D232" s="1">
        <v>0</v>
      </c>
      <c r="E232" s="1">
        <v>0</v>
      </c>
      <c r="F232" s="1">
        <v>3858607.71</v>
      </c>
      <c r="H232" s="56"/>
      <c r="I232" s="59"/>
      <c r="J232" s="61"/>
      <c r="K232" s="68"/>
      <c r="L232" s="65"/>
      <c r="N232" s="1">
        <f t="shared" si="3"/>
        <v>3858607.71</v>
      </c>
    </row>
    <row r="233" spans="1:14" x14ac:dyDescent="0.25">
      <c r="A233" t="s">
        <v>737</v>
      </c>
      <c r="B233" t="s">
        <v>735</v>
      </c>
      <c r="C233" s="1">
        <v>184700</v>
      </c>
      <c r="D233" s="1">
        <v>0</v>
      </c>
      <c r="E233" s="1">
        <v>0</v>
      </c>
      <c r="F233" s="1">
        <v>184700</v>
      </c>
      <c r="H233" s="56"/>
      <c r="I233" s="59"/>
      <c r="J233" s="61"/>
      <c r="K233" s="68"/>
      <c r="L233" s="65"/>
      <c r="N233" s="1">
        <f t="shared" si="3"/>
        <v>184700</v>
      </c>
    </row>
    <row r="234" spans="1:14" x14ac:dyDescent="0.25">
      <c r="A234" t="s">
        <v>741</v>
      </c>
      <c r="B234" t="s">
        <v>742</v>
      </c>
      <c r="C234" s="1">
        <v>600000</v>
      </c>
      <c r="D234" s="1">
        <v>0</v>
      </c>
      <c r="E234" s="1">
        <v>0</v>
      </c>
      <c r="F234" s="1">
        <v>600000</v>
      </c>
      <c r="H234" s="56"/>
      <c r="I234" s="59"/>
      <c r="J234" s="61"/>
      <c r="K234" s="68"/>
      <c r="L234" s="65"/>
      <c r="N234" s="1">
        <f t="shared" si="3"/>
        <v>600000</v>
      </c>
    </row>
    <row r="235" spans="1:14" x14ac:dyDescent="0.25">
      <c r="A235" t="s">
        <v>752</v>
      </c>
      <c r="B235" t="s">
        <v>753</v>
      </c>
      <c r="C235" s="1">
        <v>26233150.75</v>
      </c>
      <c r="D235" s="1">
        <v>5256633.99</v>
      </c>
      <c r="E235" s="1">
        <v>46673795.950000003</v>
      </c>
      <c r="F235" s="1">
        <v>-15184011.210000001</v>
      </c>
      <c r="H235" s="56"/>
      <c r="I235" s="59"/>
      <c r="J235" s="61"/>
      <c r="K235" s="68"/>
      <c r="L235" s="65"/>
      <c r="N235" s="1">
        <f t="shared" si="3"/>
        <v>-15184011.210000001</v>
      </c>
    </row>
    <row r="236" spans="1:14" x14ac:dyDescent="0.25">
      <c r="A236" t="s">
        <v>759</v>
      </c>
      <c r="B236" t="s">
        <v>760</v>
      </c>
      <c r="C236" s="1">
        <v>0</v>
      </c>
      <c r="D236" s="1">
        <v>0</v>
      </c>
      <c r="E236" s="1">
        <v>0</v>
      </c>
      <c r="F236" s="1">
        <v>0</v>
      </c>
      <c r="H236" s="56"/>
      <c r="I236" s="59"/>
      <c r="J236" s="61"/>
      <c r="K236" s="68"/>
      <c r="L236" s="65"/>
      <c r="N236" s="1">
        <f t="shared" si="3"/>
        <v>0</v>
      </c>
    </row>
    <row r="237" spans="1:14" x14ac:dyDescent="0.25">
      <c r="A237" t="s">
        <v>761</v>
      </c>
      <c r="B237" t="s">
        <v>762</v>
      </c>
      <c r="C237" s="1">
        <v>0</v>
      </c>
      <c r="D237" s="1">
        <v>0</v>
      </c>
      <c r="E237" s="1">
        <v>0</v>
      </c>
      <c r="F237" s="1">
        <v>0</v>
      </c>
      <c r="H237" s="56"/>
      <c r="I237" s="59"/>
      <c r="J237" s="61"/>
      <c r="K237" s="68"/>
      <c r="L237" s="65"/>
      <c r="N237" s="1">
        <f t="shared" si="3"/>
        <v>0</v>
      </c>
    </row>
    <row r="238" spans="1:14" x14ac:dyDescent="0.25">
      <c r="A238" t="s">
        <v>772</v>
      </c>
      <c r="B238" t="s">
        <v>773</v>
      </c>
      <c r="C238" s="1">
        <v>0</v>
      </c>
      <c r="D238" s="1">
        <v>0</v>
      </c>
      <c r="E238" s="1">
        <v>0</v>
      </c>
      <c r="F238" s="1">
        <v>0</v>
      </c>
      <c r="H238" s="56"/>
      <c r="I238" s="59"/>
      <c r="J238" s="61"/>
      <c r="K238" s="68"/>
      <c r="L238" s="65"/>
      <c r="N238" s="1">
        <f t="shared" si="3"/>
        <v>0</v>
      </c>
    </row>
    <row r="239" spans="1:14" x14ac:dyDescent="0.25">
      <c r="A239" t="s">
        <v>777</v>
      </c>
      <c r="B239" t="s">
        <v>775</v>
      </c>
      <c r="C239" s="1">
        <v>113225802.2</v>
      </c>
      <c r="D239" s="1">
        <v>0</v>
      </c>
      <c r="E239" s="1">
        <v>0</v>
      </c>
      <c r="F239" s="1">
        <v>113225802.2</v>
      </c>
      <c r="H239" s="56"/>
      <c r="I239" s="59"/>
      <c r="J239" s="61"/>
      <c r="K239" s="68"/>
      <c r="L239" s="65"/>
      <c r="N239" s="1">
        <f t="shared" si="3"/>
        <v>113225802.2</v>
      </c>
    </row>
    <row r="240" spans="1:14" x14ac:dyDescent="0.25">
      <c r="A240" t="s">
        <v>1269</v>
      </c>
      <c r="B240" t="s">
        <v>1270</v>
      </c>
      <c r="C240" s="1">
        <v>0</v>
      </c>
      <c r="D240" s="1">
        <v>0</v>
      </c>
      <c r="E240" s="1" t="s">
        <v>1353</v>
      </c>
      <c r="F240" s="1">
        <v>-113225802.2</v>
      </c>
      <c r="H240" s="56"/>
      <c r="I240" s="59"/>
      <c r="J240" s="61"/>
      <c r="K240" s="68"/>
      <c r="L240" s="65"/>
      <c r="N240" s="1">
        <f t="shared" si="3"/>
        <v>-113225802.2</v>
      </c>
    </row>
    <row r="241" spans="1:14" x14ac:dyDescent="0.25">
      <c r="A241" t="s">
        <v>784</v>
      </c>
      <c r="B241" t="s">
        <v>785</v>
      </c>
      <c r="C241" s="1">
        <v>0</v>
      </c>
      <c r="D241" s="1">
        <v>0</v>
      </c>
      <c r="E241" s="1">
        <v>0</v>
      </c>
      <c r="F241" s="1">
        <v>0</v>
      </c>
      <c r="H241" s="56"/>
      <c r="I241" s="59"/>
      <c r="J241" s="61"/>
      <c r="K241" s="68"/>
      <c r="L241" s="65"/>
      <c r="N241" s="1">
        <f t="shared" si="3"/>
        <v>0</v>
      </c>
    </row>
    <row r="242" spans="1:14" x14ac:dyDescent="0.25">
      <c r="A242" t="s">
        <v>789</v>
      </c>
      <c r="B242" t="s">
        <v>787</v>
      </c>
      <c r="C242" s="1">
        <v>0</v>
      </c>
      <c r="D242" s="1">
        <v>0</v>
      </c>
      <c r="E242" s="1">
        <v>0</v>
      </c>
      <c r="F242" s="1">
        <v>0</v>
      </c>
      <c r="H242" s="56"/>
      <c r="I242" s="59"/>
      <c r="J242" s="61"/>
      <c r="K242" s="68"/>
      <c r="L242" s="65"/>
      <c r="N242" s="1">
        <f t="shared" si="3"/>
        <v>0</v>
      </c>
    </row>
    <row r="243" spans="1:14" x14ac:dyDescent="0.25">
      <c r="A243" t="s">
        <v>790</v>
      </c>
      <c r="B243" t="s">
        <v>791</v>
      </c>
      <c r="C243" s="1">
        <v>25112030.030000001</v>
      </c>
      <c r="D243" s="1">
        <v>0</v>
      </c>
      <c r="E243" s="1">
        <v>25112030.030000001</v>
      </c>
      <c r="F243" s="1">
        <v>0</v>
      </c>
      <c r="H243" s="56"/>
      <c r="I243" s="59"/>
      <c r="J243" s="61"/>
      <c r="K243" s="68"/>
      <c r="L243" s="65"/>
      <c r="N243" s="1">
        <f t="shared" si="3"/>
        <v>0</v>
      </c>
    </row>
    <row r="244" spans="1:14" x14ac:dyDescent="0.25">
      <c r="A244" t="s">
        <v>795</v>
      </c>
      <c r="B244" t="s">
        <v>796</v>
      </c>
      <c r="C244" s="1">
        <v>0</v>
      </c>
      <c r="D244" s="1">
        <v>0</v>
      </c>
      <c r="E244" s="1">
        <v>0</v>
      </c>
      <c r="F244" s="1">
        <v>0</v>
      </c>
      <c r="H244" s="56"/>
      <c r="I244" s="59"/>
      <c r="J244" s="61"/>
      <c r="K244" s="68"/>
      <c r="L244" s="65"/>
      <c r="N244" s="1">
        <f t="shared" si="3"/>
        <v>0</v>
      </c>
    </row>
    <row r="245" spans="1:14" x14ac:dyDescent="0.25">
      <c r="A245" t="s">
        <v>800</v>
      </c>
      <c r="B245" t="s">
        <v>801</v>
      </c>
      <c r="C245" s="1">
        <v>0</v>
      </c>
      <c r="D245" s="1">
        <v>0</v>
      </c>
      <c r="E245" s="1">
        <v>0</v>
      </c>
      <c r="F245" s="1">
        <v>0</v>
      </c>
      <c r="H245" s="56"/>
      <c r="I245" s="59"/>
      <c r="J245" s="61"/>
      <c r="K245" s="68"/>
      <c r="L245" s="65"/>
      <c r="N245" s="1">
        <f t="shared" si="3"/>
        <v>0</v>
      </c>
    </row>
    <row r="246" spans="1:14" x14ac:dyDescent="0.25">
      <c r="A246" t="s">
        <v>805</v>
      </c>
      <c r="B246" t="s">
        <v>806</v>
      </c>
      <c r="C246" s="1">
        <v>0</v>
      </c>
      <c r="D246" s="1">
        <v>0</v>
      </c>
      <c r="E246" s="1">
        <v>0</v>
      </c>
      <c r="F246" s="1">
        <v>0</v>
      </c>
      <c r="H246" s="56"/>
      <c r="I246" s="59"/>
      <c r="J246" s="61"/>
      <c r="K246" s="68"/>
      <c r="L246" s="65"/>
      <c r="N246" s="1">
        <f t="shared" si="3"/>
        <v>0</v>
      </c>
    </row>
    <row r="247" spans="1:14" x14ac:dyDescent="0.25">
      <c r="A247" t="s">
        <v>812</v>
      </c>
      <c r="B247" t="s">
        <v>813</v>
      </c>
      <c r="C247" s="1">
        <v>0</v>
      </c>
      <c r="D247" s="1">
        <v>0</v>
      </c>
      <c r="E247" s="1">
        <v>0</v>
      </c>
      <c r="F247" s="1">
        <v>0</v>
      </c>
      <c r="H247" s="56"/>
      <c r="I247" s="59"/>
      <c r="J247" s="61"/>
      <c r="K247" s="68"/>
      <c r="L247" s="65"/>
      <c r="N247" s="1">
        <f t="shared" si="3"/>
        <v>0</v>
      </c>
    </row>
    <row r="248" spans="1:14" x14ac:dyDescent="0.25">
      <c r="A248" t="s">
        <v>814</v>
      </c>
      <c r="B248" t="s">
        <v>815</v>
      </c>
      <c r="C248" s="1">
        <v>0</v>
      </c>
      <c r="D248" s="1">
        <v>0</v>
      </c>
      <c r="E248" s="1">
        <v>0</v>
      </c>
      <c r="F248" s="1">
        <v>0</v>
      </c>
      <c r="H248" s="56"/>
      <c r="I248" s="59"/>
      <c r="J248" s="61"/>
      <c r="K248" s="68"/>
      <c r="L248" s="65"/>
      <c r="N248" s="1">
        <f t="shared" si="3"/>
        <v>0</v>
      </c>
    </row>
    <row r="249" spans="1:14" x14ac:dyDescent="0.25">
      <c r="A249" t="s">
        <v>819</v>
      </c>
      <c r="B249" t="s">
        <v>820</v>
      </c>
      <c r="C249" s="1">
        <v>0</v>
      </c>
      <c r="D249" s="1">
        <v>0</v>
      </c>
      <c r="E249" s="1">
        <v>0</v>
      </c>
      <c r="F249" s="1">
        <v>0</v>
      </c>
      <c r="H249" s="56"/>
      <c r="I249" s="59"/>
      <c r="J249" s="61"/>
      <c r="K249" s="68"/>
      <c r="L249" s="65"/>
      <c r="N249" s="1">
        <f t="shared" si="3"/>
        <v>0</v>
      </c>
    </row>
    <row r="250" spans="1:14" x14ac:dyDescent="0.25">
      <c r="A250" t="s">
        <v>821</v>
      </c>
      <c r="B250" t="s">
        <v>822</v>
      </c>
      <c r="C250" s="1">
        <v>8456836.4900000002</v>
      </c>
      <c r="D250" s="1">
        <v>0</v>
      </c>
      <c r="E250" s="1">
        <v>1708688.15</v>
      </c>
      <c r="F250" s="1">
        <v>6748148.3399999999</v>
      </c>
      <c r="H250" s="56"/>
      <c r="I250" s="59"/>
      <c r="J250" s="61"/>
      <c r="K250" s="68"/>
      <c r="L250" s="65"/>
      <c r="N250" s="1">
        <f t="shared" si="3"/>
        <v>6748148.3399999999</v>
      </c>
    </row>
    <row r="251" spans="1:14" x14ac:dyDescent="0.25">
      <c r="A251" t="s">
        <v>823</v>
      </c>
      <c r="B251" t="s">
        <v>824</v>
      </c>
      <c r="C251" s="1">
        <v>25829420.940000001</v>
      </c>
      <c r="D251" s="1">
        <v>0</v>
      </c>
      <c r="E251" s="1">
        <v>10314580.67</v>
      </c>
      <c r="F251" s="1">
        <v>15514840.27</v>
      </c>
      <c r="H251" s="56"/>
      <c r="I251" s="59"/>
      <c r="J251" s="61"/>
      <c r="K251" s="68"/>
      <c r="L251" s="65"/>
      <c r="N251" s="1">
        <f t="shared" si="3"/>
        <v>15514840.27</v>
      </c>
    </row>
    <row r="252" spans="1:14" x14ac:dyDescent="0.25">
      <c r="A252" t="s">
        <v>831</v>
      </c>
      <c r="B252" t="s">
        <v>832</v>
      </c>
      <c r="C252" s="1">
        <v>0</v>
      </c>
      <c r="D252" s="1">
        <v>0</v>
      </c>
      <c r="E252" s="1">
        <v>0</v>
      </c>
      <c r="F252" s="1">
        <v>0</v>
      </c>
      <c r="H252" s="56"/>
      <c r="I252" s="59"/>
      <c r="J252" s="61"/>
      <c r="K252" s="68"/>
      <c r="L252" s="65"/>
      <c r="N252" s="1">
        <f t="shared" si="3"/>
        <v>0</v>
      </c>
    </row>
    <row r="253" spans="1:14" x14ac:dyDescent="0.25">
      <c r="A253" t="s">
        <v>836</v>
      </c>
      <c r="B253" t="s">
        <v>837</v>
      </c>
      <c r="C253" s="1">
        <v>0</v>
      </c>
      <c r="D253" s="1">
        <v>0</v>
      </c>
      <c r="E253" s="1">
        <v>0</v>
      </c>
      <c r="F253" s="1">
        <v>0</v>
      </c>
      <c r="H253" s="56"/>
      <c r="I253" s="59"/>
      <c r="J253" s="61"/>
      <c r="K253" s="68"/>
      <c r="L253" s="65"/>
      <c r="N253" s="1">
        <f t="shared" si="3"/>
        <v>0</v>
      </c>
    </row>
    <row r="254" spans="1:14" x14ac:dyDescent="0.25">
      <c r="A254" t="s">
        <v>848</v>
      </c>
      <c r="B254" t="s">
        <v>849</v>
      </c>
      <c r="C254" s="1">
        <v>7930181.0099999998</v>
      </c>
      <c r="D254" s="1">
        <v>2099201.84</v>
      </c>
      <c r="E254" s="1">
        <v>10511235.49</v>
      </c>
      <c r="F254" s="1">
        <v>-481852.64</v>
      </c>
      <c r="H254" s="56"/>
      <c r="I254" s="59"/>
      <c r="J254" s="61">
        <v>15908203.83</v>
      </c>
      <c r="K254" s="68"/>
      <c r="L254" s="65"/>
      <c r="N254" s="1">
        <f t="shared" si="3"/>
        <v>-16390056.470000001</v>
      </c>
    </row>
    <row r="255" spans="1:14" x14ac:dyDescent="0.25">
      <c r="A255" t="s">
        <v>850</v>
      </c>
      <c r="B255" t="s">
        <v>851</v>
      </c>
      <c r="C255" s="1">
        <v>0</v>
      </c>
      <c r="D255" s="1">
        <v>0</v>
      </c>
      <c r="E255" s="1">
        <v>0</v>
      </c>
      <c r="F255" s="1">
        <v>0</v>
      </c>
      <c r="H255" s="56"/>
      <c r="I255" s="59"/>
      <c r="J255" s="61"/>
      <c r="K255" s="68"/>
      <c r="L255" s="65"/>
      <c r="N255" s="1">
        <f t="shared" si="3"/>
        <v>0</v>
      </c>
    </row>
    <row r="256" spans="1:14" x14ac:dyDescent="0.25">
      <c r="A256" t="s">
        <v>852</v>
      </c>
      <c r="B256" s="81" t="s">
        <v>845</v>
      </c>
      <c r="C256" s="1">
        <v>0</v>
      </c>
      <c r="D256" s="1">
        <v>0</v>
      </c>
      <c r="E256" s="1">
        <v>0</v>
      </c>
      <c r="F256" s="1">
        <v>0</v>
      </c>
      <c r="H256" s="56"/>
      <c r="I256" s="59"/>
      <c r="J256" s="61"/>
      <c r="K256" s="68"/>
      <c r="L256" s="65"/>
      <c r="N256" s="1">
        <f t="shared" si="3"/>
        <v>0</v>
      </c>
    </row>
    <row r="257" spans="1:15" x14ac:dyDescent="0.25">
      <c r="A257" t="s">
        <v>854</v>
      </c>
      <c r="B257" s="28" t="s">
        <v>855</v>
      </c>
      <c r="C257" s="1">
        <v>0</v>
      </c>
      <c r="D257" s="1">
        <v>0</v>
      </c>
      <c r="E257" s="79">
        <v>0</v>
      </c>
      <c r="F257" s="79">
        <v>0</v>
      </c>
      <c r="G257" s="78"/>
      <c r="H257" s="56"/>
      <c r="I257" s="59"/>
      <c r="J257" s="61"/>
      <c r="K257" s="68"/>
      <c r="L257" s="65"/>
      <c r="N257" s="1">
        <f t="shared" si="3"/>
        <v>0</v>
      </c>
    </row>
    <row r="258" spans="1:15" x14ac:dyDescent="0.25">
      <c r="A258" t="s">
        <v>856</v>
      </c>
      <c r="B258" t="s">
        <v>857</v>
      </c>
      <c r="C258" s="1">
        <v>0</v>
      </c>
      <c r="D258" s="1">
        <v>0</v>
      </c>
      <c r="E258" s="1">
        <v>0</v>
      </c>
      <c r="F258" s="1">
        <v>0</v>
      </c>
      <c r="H258" s="56"/>
      <c r="I258" s="59"/>
      <c r="J258" s="61"/>
      <c r="K258" s="68"/>
      <c r="L258" s="65"/>
      <c r="N258" s="1">
        <f t="shared" si="3"/>
        <v>0</v>
      </c>
    </row>
    <row r="259" spans="1:15" x14ac:dyDescent="0.25">
      <c r="A259" t="s">
        <v>858</v>
      </c>
      <c r="B259" t="s">
        <v>859</v>
      </c>
      <c r="C259" s="1">
        <v>0</v>
      </c>
      <c r="D259" s="1">
        <v>0</v>
      </c>
      <c r="E259" s="1">
        <v>0</v>
      </c>
      <c r="F259" s="1">
        <v>0</v>
      </c>
      <c r="H259" s="56"/>
      <c r="I259" s="59"/>
      <c r="J259" s="61"/>
      <c r="K259" s="68"/>
      <c r="L259" s="65"/>
      <c r="N259" s="1">
        <f t="shared" ref="N259:N322" si="4">+F259-H259-I259-J259-K259-L259</f>
        <v>0</v>
      </c>
    </row>
    <row r="260" spans="1:15" x14ac:dyDescent="0.25">
      <c r="A260" t="s">
        <v>860</v>
      </c>
      <c r="B260" t="s">
        <v>861</v>
      </c>
      <c r="C260" s="1">
        <v>0</v>
      </c>
      <c r="D260" s="1">
        <v>0</v>
      </c>
      <c r="E260" s="1">
        <v>0</v>
      </c>
      <c r="F260" s="1">
        <v>0</v>
      </c>
      <c r="H260" s="56"/>
      <c r="I260" s="59"/>
      <c r="J260" s="61"/>
      <c r="K260" s="68"/>
      <c r="L260" s="65"/>
      <c r="N260" s="1">
        <f t="shared" si="4"/>
        <v>0</v>
      </c>
    </row>
    <row r="261" spans="1:15" x14ac:dyDescent="0.25">
      <c r="A261" t="s">
        <v>862</v>
      </c>
      <c r="B261" t="s">
        <v>863</v>
      </c>
      <c r="C261" s="1">
        <v>0</v>
      </c>
      <c r="D261" s="1">
        <v>0</v>
      </c>
      <c r="E261" s="1">
        <v>0</v>
      </c>
      <c r="F261" s="1">
        <v>0</v>
      </c>
      <c r="H261" s="56"/>
      <c r="I261" s="59"/>
      <c r="J261" s="61"/>
      <c r="K261" s="68"/>
      <c r="L261" s="65"/>
      <c r="N261" s="1">
        <f t="shared" si="4"/>
        <v>0</v>
      </c>
    </row>
    <row r="262" spans="1:15" x14ac:dyDescent="0.25">
      <c r="A262" t="s">
        <v>864</v>
      </c>
      <c r="B262" s="77" t="s">
        <v>865</v>
      </c>
      <c r="C262" s="80">
        <v>0</v>
      </c>
      <c r="D262" s="80">
        <v>0</v>
      </c>
      <c r="E262" s="80">
        <v>0</v>
      </c>
      <c r="F262" s="80">
        <v>0</v>
      </c>
      <c r="G262" s="77"/>
      <c r="H262" s="56"/>
      <c r="I262" s="59"/>
      <c r="J262" s="61"/>
      <c r="K262" s="68"/>
      <c r="L262" s="65"/>
      <c r="N262" s="1">
        <f t="shared" si="4"/>
        <v>0</v>
      </c>
    </row>
    <row r="263" spans="1:15" x14ac:dyDescent="0.25">
      <c r="A263" t="s">
        <v>866</v>
      </c>
      <c r="B263" t="s">
        <v>867</v>
      </c>
      <c r="C263" s="1">
        <v>0</v>
      </c>
      <c r="D263" s="1">
        <v>0</v>
      </c>
      <c r="E263" s="1">
        <v>0</v>
      </c>
      <c r="F263" s="1">
        <v>0</v>
      </c>
      <c r="H263" s="56"/>
      <c r="I263" s="59"/>
      <c r="J263" s="62"/>
      <c r="K263" s="69"/>
      <c r="L263" s="65"/>
      <c r="N263" s="1">
        <f t="shared" si="4"/>
        <v>0</v>
      </c>
    </row>
    <row r="264" spans="1:15" x14ac:dyDescent="0.25">
      <c r="A264" t="s">
        <v>874</v>
      </c>
      <c r="B264" s="4" t="s">
        <v>875</v>
      </c>
      <c r="C264" s="1">
        <v>0</v>
      </c>
      <c r="D264" s="1">
        <v>0</v>
      </c>
      <c r="E264" s="5">
        <v>0</v>
      </c>
      <c r="F264" s="5">
        <v>0</v>
      </c>
      <c r="G264" s="4"/>
      <c r="H264" s="56"/>
      <c r="I264" s="59"/>
      <c r="J264" s="61">
        <v>0</v>
      </c>
      <c r="K264" s="68"/>
      <c r="L264" s="65"/>
      <c r="N264" s="1">
        <f t="shared" si="4"/>
        <v>0</v>
      </c>
    </row>
    <row r="265" spans="1:15" x14ac:dyDescent="0.25">
      <c r="A265" t="s">
        <v>876</v>
      </c>
      <c r="B265" s="4" t="s">
        <v>877</v>
      </c>
      <c r="C265" s="83">
        <v>21683602.850000001</v>
      </c>
      <c r="D265" s="83">
        <v>3218067.44</v>
      </c>
      <c r="E265" s="5">
        <v>2831182.03</v>
      </c>
      <c r="F265" s="5">
        <v>22070488.260000002</v>
      </c>
      <c r="G265" s="4"/>
      <c r="H265" s="56"/>
      <c r="I265" s="59"/>
      <c r="J265" s="82">
        <v>3858033.31</v>
      </c>
      <c r="K265" s="68"/>
      <c r="L265" s="65"/>
      <c r="N265" s="1">
        <f t="shared" si="4"/>
        <v>18212454.950000003</v>
      </c>
      <c r="O265" s="75"/>
    </row>
    <row r="266" spans="1:15" x14ac:dyDescent="0.25">
      <c r="A266" t="s">
        <v>878</v>
      </c>
      <c r="B266" s="4" t="s">
        <v>851</v>
      </c>
      <c r="C266" s="83">
        <v>315385.71000000002</v>
      </c>
      <c r="D266" s="83">
        <v>0</v>
      </c>
      <c r="E266" s="5">
        <v>0</v>
      </c>
      <c r="F266" s="5">
        <v>315385.71000000002</v>
      </c>
      <c r="G266" s="4"/>
      <c r="H266" s="56"/>
      <c r="I266" s="59"/>
      <c r="J266" s="82">
        <v>334198.86</v>
      </c>
      <c r="K266" s="68"/>
      <c r="L266" s="65"/>
      <c r="N266" s="1">
        <f t="shared" si="4"/>
        <v>-18813.149999999965</v>
      </c>
      <c r="O266" s="75"/>
    </row>
    <row r="267" spans="1:15" x14ac:dyDescent="0.25">
      <c r="A267" t="s">
        <v>880</v>
      </c>
      <c r="B267" s="4" t="s">
        <v>881</v>
      </c>
      <c r="C267" s="83">
        <v>8287559.96</v>
      </c>
      <c r="D267" s="83">
        <v>7546524.79</v>
      </c>
      <c r="E267" s="5">
        <v>16256119.640000001</v>
      </c>
      <c r="F267" s="5">
        <v>-422034.89</v>
      </c>
      <c r="G267" s="4"/>
      <c r="H267" s="56"/>
      <c r="I267" s="59"/>
      <c r="J267" s="82">
        <f>9804911.86+8242.06</f>
        <v>9813153.9199999999</v>
      </c>
      <c r="K267" s="68"/>
      <c r="L267" s="65"/>
      <c r="N267" s="1">
        <f t="shared" si="4"/>
        <v>-10235188.810000001</v>
      </c>
    </row>
    <row r="268" spans="1:15" x14ac:dyDescent="0.25">
      <c r="A268" t="s">
        <v>882</v>
      </c>
      <c r="B268" s="4" t="s">
        <v>1355</v>
      </c>
      <c r="C268" s="1">
        <v>194012.74</v>
      </c>
      <c r="D268" s="1">
        <v>136405.35</v>
      </c>
      <c r="E268" s="5">
        <v>222282.65</v>
      </c>
      <c r="F268" s="5">
        <v>108135.44</v>
      </c>
      <c r="G268" s="4"/>
      <c r="H268" s="56"/>
      <c r="I268" s="59"/>
      <c r="J268" s="82">
        <v>238808.33</v>
      </c>
      <c r="K268" s="68"/>
      <c r="L268" s="65"/>
      <c r="N268" s="1">
        <f t="shared" si="4"/>
        <v>-130672.88999999998</v>
      </c>
    </row>
    <row r="269" spans="1:15" x14ac:dyDescent="0.25">
      <c r="A269" t="s">
        <v>884</v>
      </c>
      <c r="B269" s="85" t="s">
        <v>885</v>
      </c>
      <c r="C269" s="1">
        <v>4874880.8099999996</v>
      </c>
      <c r="D269" s="1">
        <v>0</v>
      </c>
      <c r="E269" s="86"/>
      <c r="F269" s="86"/>
      <c r="G269" s="85"/>
      <c r="H269" s="56"/>
      <c r="I269" s="59"/>
      <c r="J269" s="61"/>
      <c r="K269" s="68"/>
      <c r="L269" s="65"/>
      <c r="N269" s="1">
        <f t="shared" si="4"/>
        <v>0</v>
      </c>
    </row>
    <row r="270" spans="1:15" x14ac:dyDescent="0.25">
      <c r="A270" t="s">
        <v>886</v>
      </c>
      <c r="B270" s="4" t="s">
        <v>887</v>
      </c>
      <c r="C270" s="1">
        <v>335362.15000000002</v>
      </c>
      <c r="D270" s="1">
        <v>0</v>
      </c>
      <c r="E270" s="5">
        <v>0</v>
      </c>
      <c r="F270" s="5">
        <v>335362.15000000002</v>
      </c>
      <c r="G270" s="4"/>
      <c r="H270" s="56"/>
      <c r="I270" s="59"/>
      <c r="J270" s="61">
        <v>348651.68</v>
      </c>
      <c r="K270" s="68"/>
      <c r="L270" s="65"/>
      <c r="N270" s="1">
        <f t="shared" si="4"/>
        <v>-13289.52999999997</v>
      </c>
    </row>
    <row r="271" spans="1:15" x14ac:dyDescent="0.25">
      <c r="A271" t="s">
        <v>888</v>
      </c>
      <c r="B271" s="4" t="s">
        <v>1354</v>
      </c>
      <c r="C271" s="1">
        <v>276313.53999999998</v>
      </c>
      <c r="D271" s="1">
        <v>0</v>
      </c>
      <c r="E271" s="5">
        <v>13796.25</v>
      </c>
      <c r="F271" s="5">
        <v>262517.28999999998</v>
      </c>
      <c r="G271" s="4"/>
      <c r="H271" s="56"/>
      <c r="I271" s="59"/>
      <c r="J271" s="61"/>
      <c r="K271" s="68"/>
      <c r="L271" s="65"/>
      <c r="N271" s="1">
        <f t="shared" si="4"/>
        <v>262517.28999999998</v>
      </c>
    </row>
    <row r="272" spans="1:15" x14ac:dyDescent="0.25">
      <c r="A272" t="s">
        <v>890</v>
      </c>
      <c r="B272" s="4" t="s">
        <v>891</v>
      </c>
      <c r="C272" s="83">
        <v>601419.36</v>
      </c>
      <c r="D272" s="83">
        <v>116088.66</v>
      </c>
      <c r="E272" s="5">
        <v>716895.12</v>
      </c>
      <c r="F272" s="5">
        <v>612.9</v>
      </c>
      <c r="G272" s="4"/>
      <c r="H272" s="56"/>
      <c r="I272" s="59"/>
      <c r="J272" s="82">
        <v>1116617.3</v>
      </c>
      <c r="K272" s="68"/>
      <c r="L272" s="65"/>
      <c r="N272" s="1">
        <f t="shared" si="4"/>
        <v>-1116004.4000000001</v>
      </c>
    </row>
    <row r="273" spans="1:14" x14ac:dyDescent="0.25">
      <c r="A273" t="s">
        <v>892</v>
      </c>
      <c r="B273" s="4" t="s">
        <v>893</v>
      </c>
      <c r="C273" s="83">
        <v>-2381755.9700000002</v>
      </c>
      <c r="D273" s="83">
        <v>1379214.52</v>
      </c>
      <c r="E273" s="5">
        <v>6654307.1500000004</v>
      </c>
      <c r="F273" s="5">
        <v>-7656848.5999999996</v>
      </c>
      <c r="G273" s="4"/>
      <c r="H273" s="56"/>
      <c r="I273" s="59"/>
      <c r="J273" s="82">
        <v>12700224.210000001</v>
      </c>
      <c r="K273" s="68"/>
      <c r="L273" s="65"/>
      <c r="N273" s="1">
        <f t="shared" si="4"/>
        <v>-20357072.810000002</v>
      </c>
    </row>
    <row r="274" spans="1:14" x14ac:dyDescent="0.25">
      <c r="A274" t="s">
        <v>894</v>
      </c>
      <c r="B274" s="4" t="s">
        <v>895</v>
      </c>
      <c r="C274" s="1">
        <v>-1857488.75</v>
      </c>
      <c r="D274" s="1">
        <v>542093.61</v>
      </c>
      <c r="E274" s="5">
        <v>1855599.47</v>
      </c>
      <c r="F274" s="5">
        <v>-3170994.61</v>
      </c>
      <c r="G274" s="4"/>
      <c r="H274" s="56"/>
      <c r="I274" s="59"/>
      <c r="J274" s="61">
        <v>3792158.98</v>
      </c>
      <c r="K274" s="68"/>
      <c r="L274" s="65"/>
      <c r="N274" s="1">
        <f t="shared" si="4"/>
        <v>-6963153.5899999999</v>
      </c>
    </row>
    <row r="275" spans="1:14" x14ac:dyDescent="0.25">
      <c r="A275" t="s">
        <v>896</v>
      </c>
      <c r="B275" s="85" t="s">
        <v>897</v>
      </c>
      <c r="C275" s="1">
        <v>10261344.08</v>
      </c>
      <c r="D275" s="1">
        <v>2773200.04</v>
      </c>
      <c r="E275" s="86">
        <v>1595998.63</v>
      </c>
      <c r="F275" s="86">
        <v>11438545.49</v>
      </c>
      <c r="G275" s="85"/>
      <c r="H275" s="56"/>
      <c r="I275" s="59"/>
      <c r="J275" s="61"/>
      <c r="K275" s="68"/>
      <c r="L275" s="65"/>
      <c r="N275" s="1">
        <f t="shared" si="4"/>
        <v>11438545.49</v>
      </c>
    </row>
    <row r="276" spans="1:14" x14ac:dyDescent="0.25">
      <c r="A276" t="s">
        <v>898</v>
      </c>
      <c r="B276" s="85" t="s">
        <v>899</v>
      </c>
      <c r="C276" s="1">
        <v>92012.76</v>
      </c>
      <c r="D276" s="1">
        <v>0</v>
      </c>
      <c r="E276" s="86">
        <v>0</v>
      </c>
      <c r="F276" s="86">
        <v>92012.76</v>
      </c>
      <c r="G276" s="85"/>
      <c r="H276" s="56"/>
      <c r="I276" s="59"/>
      <c r="J276" s="61"/>
      <c r="K276" s="68"/>
      <c r="L276" s="65"/>
      <c r="N276" s="1">
        <f t="shared" si="4"/>
        <v>92012.76</v>
      </c>
    </row>
    <row r="277" spans="1:14" x14ac:dyDescent="0.25">
      <c r="A277" t="s">
        <v>900</v>
      </c>
      <c r="B277" s="85" t="s">
        <v>901</v>
      </c>
      <c r="C277" s="1">
        <v>0</v>
      </c>
      <c r="D277" s="1">
        <v>0</v>
      </c>
      <c r="E277" s="86">
        <v>0</v>
      </c>
      <c r="F277" s="86">
        <v>0</v>
      </c>
      <c r="G277" s="85"/>
      <c r="H277" s="56"/>
      <c r="I277" s="59"/>
      <c r="J277" s="61"/>
      <c r="K277" s="68"/>
      <c r="L277" s="65"/>
      <c r="N277" s="1">
        <f t="shared" si="4"/>
        <v>0</v>
      </c>
    </row>
    <row r="278" spans="1:14" x14ac:dyDescent="0.25">
      <c r="A278" t="s">
        <v>902</v>
      </c>
      <c r="B278" s="4" t="s">
        <v>903</v>
      </c>
      <c r="C278" s="83">
        <v>0</v>
      </c>
      <c r="D278" s="83">
        <v>0</v>
      </c>
      <c r="E278" s="5">
        <v>0</v>
      </c>
      <c r="F278" s="5">
        <v>0</v>
      </c>
      <c r="G278" s="4"/>
      <c r="H278" s="56"/>
      <c r="I278" s="59"/>
      <c r="J278" s="61">
        <v>9090.9</v>
      </c>
      <c r="K278" s="68"/>
      <c r="L278" s="65"/>
      <c r="N278" s="1">
        <f t="shared" si="4"/>
        <v>-9090.9</v>
      </c>
    </row>
    <row r="279" spans="1:14" x14ac:dyDescent="0.25">
      <c r="A279" t="s">
        <v>904</v>
      </c>
      <c r="B279" s="85" t="s">
        <v>905</v>
      </c>
      <c r="C279" s="1">
        <v>0</v>
      </c>
      <c r="D279" s="1">
        <v>0</v>
      </c>
      <c r="E279" s="86">
        <v>0</v>
      </c>
      <c r="F279" s="86">
        <v>0</v>
      </c>
      <c r="G279" s="85"/>
      <c r="H279" s="56"/>
      <c r="I279" s="59"/>
      <c r="J279" s="61"/>
      <c r="K279" s="68"/>
      <c r="L279" s="65"/>
      <c r="N279" s="1">
        <f t="shared" si="4"/>
        <v>0</v>
      </c>
    </row>
    <row r="280" spans="1:14" x14ac:dyDescent="0.25">
      <c r="A280" t="s">
        <v>906</v>
      </c>
      <c r="B280" s="85" t="s">
        <v>907</v>
      </c>
      <c r="C280" s="1">
        <v>0</v>
      </c>
      <c r="D280" s="1">
        <v>0</v>
      </c>
      <c r="E280" s="86">
        <v>0</v>
      </c>
      <c r="F280" s="86">
        <v>0</v>
      </c>
      <c r="G280" s="85"/>
      <c r="H280" s="56"/>
      <c r="I280" s="59"/>
      <c r="J280" s="61"/>
      <c r="K280" s="68"/>
      <c r="L280" s="65"/>
      <c r="N280" s="1">
        <f t="shared" si="4"/>
        <v>0</v>
      </c>
    </row>
    <row r="281" spans="1:14" x14ac:dyDescent="0.25">
      <c r="A281" t="s">
        <v>908</v>
      </c>
      <c r="B281" s="4" t="s">
        <v>909</v>
      </c>
      <c r="C281" s="83">
        <v>4998413.4400000004</v>
      </c>
      <c r="D281" s="83">
        <v>5514600.0700000003</v>
      </c>
      <c r="E281" s="5">
        <v>645670.57999999996</v>
      </c>
      <c r="F281" s="5">
        <v>9867342.9299999997</v>
      </c>
      <c r="G281" s="4"/>
      <c r="H281" s="56"/>
      <c r="I281" s="59"/>
      <c r="J281" s="82">
        <v>3156450.83</v>
      </c>
      <c r="K281" s="68"/>
      <c r="L281" s="65"/>
      <c r="N281" s="1">
        <f t="shared" si="4"/>
        <v>6710892.0999999996</v>
      </c>
    </row>
    <row r="282" spans="1:14" x14ac:dyDescent="0.25">
      <c r="A282" t="s">
        <v>910</v>
      </c>
      <c r="B282" s="4" t="s">
        <v>911</v>
      </c>
      <c r="C282" s="1">
        <v>1565634.91</v>
      </c>
      <c r="D282" s="1">
        <v>101397.9</v>
      </c>
      <c r="E282" s="5">
        <v>187816.17</v>
      </c>
      <c r="F282" s="5">
        <v>1479216.64</v>
      </c>
      <c r="G282" s="4"/>
      <c r="H282" s="56"/>
      <c r="I282" s="59"/>
      <c r="J282" s="61">
        <v>422837.29</v>
      </c>
      <c r="K282" s="68"/>
      <c r="L282" s="65"/>
      <c r="N282" s="1">
        <f t="shared" si="4"/>
        <v>1056379.3499999999</v>
      </c>
    </row>
    <row r="283" spans="1:14" x14ac:dyDescent="0.25">
      <c r="A283" t="s">
        <v>912</v>
      </c>
      <c r="B283" s="77" t="s">
        <v>913</v>
      </c>
      <c r="C283" s="1">
        <v>-68956.899999999994</v>
      </c>
      <c r="D283" s="1">
        <v>0</v>
      </c>
      <c r="E283" s="80">
        <v>83783.05</v>
      </c>
      <c r="F283" s="80">
        <v>-152739.95000000001</v>
      </c>
      <c r="G283" s="77"/>
      <c r="H283" s="56"/>
      <c r="I283" s="59"/>
      <c r="J283" s="61"/>
      <c r="K283" s="68"/>
      <c r="L283" s="65"/>
      <c r="N283" s="1">
        <f t="shared" si="4"/>
        <v>-152739.95000000001</v>
      </c>
    </row>
    <row r="284" spans="1:14" x14ac:dyDescent="0.25">
      <c r="A284" t="s">
        <v>914</v>
      </c>
      <c r="B284" s="77" t="s">
        <v>915</v>
      </c>
      <c r="C284" s="1">
        <v>0</v>
      </c>
      <c r="D284" s="1">
        <v>0</v>
      </c>
      <c r="E284" s="80">
        <v>0</v>
      </c>
      <c r="F284" s="80">
        <v>0</v>
      </c>
      <c r="G284" s="77"/>
      <c r="H284" s="56"/>
      <c r="I284" s="59"/>
      <c r="J284" s="61"/>
      <c r="K284" s="68"/>
      <c r="L284" s="65"/>
      <c r="N284" s="1">
        <f t="shared" si="4"/>
        <v>0</v>
      </c>
    </row>
    <row r="285" spans="1:14" x14ac:dyDescent="0.25">
      <c r="A285" t="s">
        <v>916</v>
      </c>
      <c r="B285" s="81" t="s">
        <v>917</v>
      </c>
      <c r="C285" s="1">
        <v>1933878.93</v>
      </c>
      <c r="D285" s="1">
        <v>0</v>
      </c>
      <c r="E285" s="1">
        <v>83588.44</v>
      </c>
      <c r="F285" s="1">
        <v>1850290.49</v>
      </c>
      <c r="H285" s="56"/>
      <c r="I285" s="59"/>
      <c r="J285" s="61">
        <v>161977.32999999999</v>
      </c>
      <c r="K285" s="68"/>
      <c r="L285" s="65"/>
      <c r="N285" s="1">
        <f t="shared" si="4"/>
        <v>1688313.16</v>
      </c>
    </row>
    <row r="286" spans="1:14" x14ac:dyDescent="0.25">
      <c r="A286" t="s">
        <v>921</v>
      </c>
      <c r="B286" s="84" t="s">
        <v>922</v>
      </c>
      <c r="C286" s="1">
        <v>0</v>
      </c>
      <c r="D286" s="1">
        <v>0</v>
      </c>
      <c r="E286" s="1">
        <v>0</v>
      </c>
      <c r="F286" s="1">
        <v>0</v>
      </c>
      <c r="H286" s="56"/>
      <c r="I286" s="59"/>
      <c r="J286" s="61"/>
      <c r="K286" s="68"/>
      <c r="L286" s="65"/>
      <c r="N286" s="1">
        <f t="shared" si="4"/>
        <v>0</v>
      </c>
    </row>
    <row r="287" spans="1:14" x14ac:dyDescent="0.25">
      <c r="A287" t="s">
        <v>926</v>
      </c>
      <c r="B287" s="84" t="s">
        <v>927</v>
      </c>
      <c r="C287" s="1">
        <v>0</v>
      </c>
      <c r="D287" s="1">
        <v>0</v>
      </c>
      <c r="E287" s="1">
        <v>0</v>
      </c>
      <c r="F287" s="1">
        <v>0</v>
      </c>
      <c r="H287" s="56"/>
      <c r="I287" s="59"/>
      <c r="J287" s="61"/>
      <c r="K287" s="68"/>
      <c r="L287" s="65"/>
      <c r="N287" s="1">
        <f t="shared" si="4"/>
        <v>0</v>
      </c>
    </row>
    <row r="288" spans="1:14" x14ac:dyDescent="0.25">
      <c r="A288" t="s">
        <v>936</v>
      </c>
      <c r="B288" s="84" t="s">
        <v>937</v>
      </c>
      <c r="C288" s="1">
        <v>0</v>
      </c>
      <c r="D288" s="1">
        <v>0</v>
      </c>
      <c r="E288" s="1">
        <v>0</v>
      </c>
      <c r="F288" s="1">
        <v>0</v>
      </c>
      <c r="H288" s="56"/>
      <c r="I288" s="59"/>
      <c r="J288" s="61"/>
      <c r="K288" s="68"/>
      <c r="L288" s="65"/>
      <c r="N288" s="1">
        <f t="shared" si="4"/>
        <v>0</v>
      </c>
    </row>
    <row r="289" spans="1:14" x14ac:dyDescent="0.25">
      <c r="A289" t="s">
        <v>941</v>
      </c>
      <c r="B289" s="84" t="s">
        <v>939</v>
      </c>
      <c r="C289" s="1">
        <v>0</v>
      </c>
      <c r="D289" s="1">
        <v>0</v>
      </c>
      <c r="E289" s="1">
        <v>0</v>
      </c>
      <c r="F289" s="1">
        <v>0</v>
      </c>
      <c r="H289" s="56"/>
      <c r="I289" s="59"/>
      <c r="J289" s="61"/>
      <c r="K289" s="68"/>
      <c r="L289" s="65"/>
      <c r="N289" s="1">
        <f t="shared" si="4"/>
        <v>0</v>
      </c>
    </row>
    <row r="290" spans="1:14" x14ac:dyDescent="0.25">
      <c r="A290" t="s">
        <v>945</v>
      </c>
      <c r="B290" s="84" t="s">
        <v>946</v>
      </c>
      <c r="C290" s="1">
        <v>10978284.17</v>
      </c>
      <c r="D290" s="1">
        <v>0</v>
      </c>
      <c r="E290" s="1">
        <v>0</v>
      </c>
      <c r="F290" s="1">
        <v>10978284.17</v>
      </c>
      <c r="H290" s="56"/>
      <c r="I290" s="59"/>
      <c r="J290" s="61"/>
      <c r="K290" s="68"/>
      <c r="L290" s="65"/>
      <c r="N290" s="1">
        <f t="shared" si="4"/>
        <v>10978284.17</v>
      </c>
    </row>
    <row r="291" spans="1:14" x14ac:dyDescent="0.25">
      <c r="A291" t="s">
        <v>951</v>
      </c>
      <c r="B291" s="84" t="s">
        <v>948</v>
      </c>
      <c r="C291" s="1">
        <v>0</v>
      </c>
      <c r="D291" s="1">
        <v>0</v>
      </c>
      <c r="E291" s="1">
        <v>0</v>
      </c>
      <c r="F291" s="1">
        <v>0</v>
      </c>
      <c r="H291" s="56"/>
      <c r="I291" s="59"/>
      <c r="J291" s="61"/>
      <c r="K291" s="68"/>
      <c r="L291" s="65"/>
      <c r="N291" s="1">
        <f t="shared" si="4"/>
        <v>0</v>
      </c>
    </row>
    <row r="292" spans="1:14" x14ac:dyDescent="0.25">
      <c r="A292" t="s">
        <v>952</v>
      </c>
      <c r="B292" s="84" t="s">
        <v>953</v>
      </c>
      <c r="C292" s="1">
        <v>0</v>
      </c>
      <c r="D292" s="1">
        <v>0</v>
      </c>
      <c r="E292" s="1">
        <v>0</v>
      </c>
      <c r="F292" s="1">
        <v>0</v>
      </c>
      <c r="H292" s="56"/>
      <c r="I292" s="59"/>
      <c r="J292" s="61"/>
      <c r="K292" s="68"/>
      <c r="L292" s="65"/>
      <c r="M292" s="1" t="s">
        <v>1211</v>
      </c>
      <c r="N292" s="1">
        <f t="shared" si="4"/>
        <v>0</v>
      </c>
    </row>
    <row r="293" spans="1:14" x14ac:dyDescent="0.25">
      <c r="A293" t="s">
        <v>957</v>
      </c>
      <c r="B293" s="84" t="s">
        <v>955</v>
      </c>
      <c r="C293" s="1">
        <v>0</v>
      </c>
      <c r="D293" s="1">
        <v>0</v>
      </c>
      <c r="E293" s="1">
        <v>0</v>
      </c>
      <c r="F293" s="1">
        <v>0</v>
      </c>
      <c r="H293" s="56"/>
      <c r="I293" s="59"/>
      <c r="J293" s="61"/>
      <c r="K293" s="68"/>
      <c r="L293" s="65"/>
      <c r="N293" s="1">
        <f t="shared" si="4"/>
        <v>0</v>
      </c>
    </row>
    <row r="294" spans="1:14" x14ac:dyDescent="0.25">
      <c r="A294" t="s">
        <v>1271</v>
      </c>
      <c r="B294" s="84" t="s">
        <v>1272</v>
      </c>
      <c r="C294" s="1">
        <v>0</v>
      </c>
      <c r="D294" s="1">
        <v>0</v>
      </c>
      <c r="E294" s="1">
        <v>0</v>
      </c>
      <c r="F294" s="1">
        <v>0</v>
      </c>
      <c r="H294" s="56"/>
      <c r="I294" s="59"/>
      <c r="J294" s="61"/>
      <c r="K294" s="68"/>
      <c r="L294" s="65"/>
      <c r="N294" s="1">
        <f t="shared" si="4"/>
        <v>0</v>
      </c>
    </row>
    <row r="295" spans="1:14" x14ac:dyDescent="0.25">
      <c r="A295" t="s">
        <v>967</v>
      </c>
      <c r="B295" t="s">
        <v>968</v>
      </c>
      <c r="C295" s="1">
        <v>1548708948.8199999</v>
      </c>
      <c r="D295" s="1">
        <v>26855820.469999999</v>
      </c>
      <c r="E295" s="1">
        <v>26746301.16</v>
      </c>
      <c r="F295" s="1">
        <v>1548818468.1300001</v>
      </c>
      <c r="H295" s="56"/>
      <c r="I295" s="59"/>
      <c r="J295" s="61"/>
      <c r="K295" s="68">
        <v>1033242788.63</v>
      </c>
      <c r="L295" s="65"/>
      <c r="N295" s="1">
        <f t="shared" si="4"/>
        <v>515575679.50000012</v>
      </c>
    </row>
    <row r="296" spans="1:14" x14ac:dyDescent="0.25">
      <c r="A296" t="s">
        <v>1273</v>
      </c>
      <c r="B296" s="4" t="s">
        <v>1274</v>
      </c>
      <c r="C296" s="1">
        <v>0.18</v>
      </c>
      <c r="D296" s="1">
        <v>0</v>
      </c>
      <c r="E296" s="1">
        <v>0</v>
      </c>
      <c r="F296" s="1">
        <v>0.18</v>
      </c>
      <c r="H296" s="56"/>
      <c r="I296" s="59">
        <v>0.18</v>
      </c>
      <c r="J296" s="61"/>
      <c r="K296" s="68"/>
      <c r="L296" s="65"/>
      <c r="N296" s="1">
        <f t="shared" si="4"/>
        <v>0</v>
      </c>
    </row>
    <row r="297" spans="1:14" x14ac:dyDescent="0.25">
      <c r="A297" t="s">
        <v>1275</v>
      </c>
      <c r="B297" s="4" t="s">
        <v>1276</v>
      </c>
      <c r="C297" s="1">
        <v>26367.119999999999</v>
      </c>
      <c r="D297" s="1">
        <v>0</v>
      </c>
      <c r="E297" s="1">
        <v>0</v>
      </c>
      <c r="F297" s="1">
        <v>26367.119999999999</v>
      </c>
      <c r="H297" s="56"/>
      <c r="I297" s="59">
        <v>26367.119999999999</v>
      </c>
      <c r="J297" s="61"/>
      <c r="K297" s="68"/>
      <c r="L297" s="65"/>
      <c r="N297" s="1">
        <f t="shared" si="4"/>
        <v>0</v>
      </c>
    </row>
    <row r="298" spans="1:14" x14ac:dyDescent="0.25">
      <c r="A298" t="s">
        <v>1277</v>
      </c>
      <c r="B298" s="10" t="s">
        <v>1278</v>
      </c>
      <c r="C298" s="1">
        <v>7.21</v>
      </c>
      <c r="D298" s="1">
        <v>0</v>
      </c>
      <c r="E298" s="1">
        <v>0</v>
      </c>
      <c r="F298" s="1">
        <v>7.21</v>
      </c>
      <c r="H298" s="56"/>
      <c r="I298" s="59">
        <v>7.21</v>
      </c>
      <c r="J298" s="61"/>
      <c r="K298" s="68"/>
      <c r="L298" s="65"/>
      <c r="N298" s="1">
        <f t="shared" si="4"/>
        <v>0</v>
      </c>
    </row>
    <row r="299" spans="1:14" x14ac:dyDescent="0.25">
      <c r="A299" t="s">
        <v>972</v>
      </c>
      <c r="B299" t="s">
        <v>973</v>
      </c>
      <c r="C299" s="1">
        <v>0</v>
      </c>
      <c r="D299" s="1">
        <v>0</v>
      </c>
      <c r="E299" s="1">
        <v>0</v>
      </c>
      <c r="F299" s="1">
        <v>0</v>
      </c>
      <c r="H299" s="56"/>
      <c r="I299" s="59"/>
      <c r="J299" s="61"/>
      <c r="K299" s="68"/>
      <c r="L299" s="65"/>
      <c r="N299" s="1">
        <f t="shared" si="4"/>
        <v>0</v>
      </c>
    </row>
    <row r="300" spans="1:14" x14ac:dyDescent="0.25">
      <c r="A300" t="s">
        <v>1279</v>
      </c>
      <c r="B300" t="s">
        <v>1280</v>
      </c>
      <c r="C300" s="1">
        <v>452950</v>
      </c>
      <c r="D300" s="1">
        <v>0</v>
      </c>
      <c r="E300" s="1">
        <v>0</v>
      </c>
      <c r="F300" s="1">
        <v>452950</v>
      </c>
      <c r="H300" s="56"/>
      <c r="I300" s="59"/>
      <c r="J300" s="61"/>
      <c r="K300" s="68"/>
      <c r="L300" s="65"/>
      <c r="N300" s="1">
        <f t="shared" si="4"/>
        <v>452950</v>
      </c>
    </row>
    <row r="301" spans="1:14" x14ac:dyDescent="0.25">
      <c r="A301" t="s">
        <v>1281</v>
      </c>
      <c r="B301" s="77" t="s">
        <v>1282</v>
      </c>
      <c r="C301" s="1">
        <v>0</v>
      </c>
      <c r="D301" s="1">
        <v>0</v>
      </c>
      <c r="E301" s="1">
        <v>0</v>
      </c>
      <c r="F301" s="1">
        <v>0</v>
      </c>
      <c r="H301" s="56"/>
      <c r="I301" s="59"/>
      <c r="J301" s="61"/>
      <c r="K301" s="68"/>
      <c r="L301" s="65"/>
      <c r="N301" s="1">
        <f t="shared" si="4"/>
        <v>0</v>
      </c>
    </row>
    <row r="302" spans="1:14" x14ac:dyDescent="0.25">
      <c r="A302" t="s">
        <v>1283</v>
      </c>
      <c r="B302" s="4" t="s">
        <v>1284</v>
      </c>
      <c r="C302" s="1">
        <v>0.36</v>
      </c>
      <c r="D302" s="1">
        <v>0</v>
      </c>
      <c r="E302" s="1">
        <v>0</v>
      </c>
      <c r="F302" s="1">
        <v>0.36</v>
      </c>
      <c r="H302" s="56"/>
      <c r="I302" s="59">
        <v>0.36</v>
      </c>
      <c r="J302" s="61"/>
      <c r="K302" s="68"/>
      <c r="L302" s="65"/>
      <c r="N302" s="1">
        <f t="shared" si="4"/>
        <v>0</v>
      </c>
    </row>
    <row r="303" spans="1:14" x14ac:dyDescent="0.25">
      <c r="A303" t="s">
        <v>979</v>
      </c>
      <c r="B303" s="87" t="s">
        <v>980</v>
      </c>
      <c r="C303" s="1">
        <v>283624857.94999999</v>
      </c>
      <c r="D303" s="1">
        <v>128317455.69</v>
      </c>
      <c r="E303" s="1">
        <v>253647536</v>
      </c>
      <c r="F303" s="1">
        <v>158294777.63999999</v>
      </c>
      <c r="H303" s="56"/>
      <c r="I303" s="59"/>
      <c r="J303" s="61"/>
      <c r="K303" s="88">
        <v>127410507.42</v>
      </c>
      <c r="L303" s="65"/>
      <c r="N303" s="1">
        <f t="shared" si="4"/>
        <v>30884270.219999984</v>
      </c>
    </row>
    <row r="304" spans="1:14" x14ac:dyDescent="0.25">
      <c r="A304" t="s">
        <v>981</v>
      </c>
      <c r="B304" s="78" t="s">
        <v>982</v>
      </c>
      <c r="C304" s="1">
        <v>7953461.54</v>
      </c>
      <c r="D304" s="1">
        <v>54308.5</v>
      </c>
      <c r="E304" s="1">
        <v>0</v>
      </c>
      <c r="F304" s="1">
        <v>8007770.04</v>
      </c>
      <c r="H304" s="56"/>
      <c r="I304" s="59"/>
      <c r="J304" s="61"/>
      <c r="K304" s="88">
        <v>3667760.39</v>
      </c>
      <c r="L304" s="65"/>
      <c r="N304" s="1">
        <f t="shared" si="4"/>
        <v>4340009.6500000004</v>
      </c>
    </row>
    <row r="305" spans="1:15" x14ac:dyDescent="0.25">
      <c r="A305" t="s">
        <v>983</v>
      </c>
      <c r="B305" s="78" t="s">
        <v>1356</v>
      </c>
      <c r="C305" s="1">
        <v>908034780.78999996</v>
      </c>
      <c r="D305" s="1">
        <v>10547212.18</v>
      </c>
      <c r="E305" s="1">
        <v>12271745.02</v>
      </c>
      <c r="F305" s="1">
        <v>906310247.95000005</v>
      </c>
      <c r="H305" s="56"/>
      <c r="I305" s="59"/>
      <c r="J305" s="61"/>
      <c r="K305" s="68">
        <f>747040575.54+7495572.57+1235527.63+615880</f>
        <v>756387555.74000001</v>
      </c>
      <c r="L305" s="65"/>
      <c r="N305" s="1">
        <f t="shared" si="4"/>
        <v>149922692.21000004</v>
      </c>
    </row>
    <row r="306" spans="1:15" x14ac:dyDescent="0.25">
      <c r="A306" t="s">
        <v>985</v>
      </c>
      <c r="B306" s="87" t="s">
        <v>986</v>
      </c>
      <c r="C306" s="1">
        <v>16603173.369999999</v>
      </c>
      <c r="D306" s="1">
        <v>214788.64</v>
      </c>
      <c r="E306" s="1">
        <v>251684.58</v>
      </c>
      <c r="F306" s="1">
        <v>16566277.43</v>
      </c>
      <c r="H306" s="56"/>
      <c r="I306" s="59"/>
      <c r="J306" s="61"/>
      <c r="K306" s="88">
        <f>13597628.83</f>
        <v>13597628.83</v>
      </c>
      <c r="L306" s="65"/>
      <c r="N306" s="1">
        <f t="shared" si="4"/>
        <v>2968648.5999999996</v>
      </c>
    </row>
    <row r="307" spans="1:15" x14ac:dyDescent="0.25">
      <c r="A307" t="s">
        <v>987</v>
      </c>
      <c r="B307" s="89" t="s">
        <v>988</v>
      </c>
      <c r="C307" s="1">
        <v>253829874.31999999</v>
      </c>
      <c r="D307" s="1">
        <v>1418988.04</v>
      </c>
      <c r="E307" s="1">
        <v>0</v>
      </c>
      <c r="F307" s="1">
        <v>255248862.36000001</v>
      </c>
      <c r="H307" s="56"/>
      <c r="I307" s="59"/>
      <c r="J307" s="61"/>
      <c r="K307" s="68">
        <v>210185167.16999999</v>
      </c>
      <c r="L307" s="65"/>
      <c r="N307" s="1">
        <f t="shared" si="4"/>
        <v>45063695.190000027</v>
      </c>
    </row>
    <row r="308" spans="1:15" x14ac:dyDescent="0.25">
      <c r="A308" t="s">
        <v>989</v>
      </c>
      <c r="B308" s="87" t="s">
        <v>990</v>
      </c>
      <c r="C308" s="1">
        <v>0</v>
      </c>
      <c r="D308" s="1">
        <v>0</v>
      </c>
      <c r="E308" s="1">
        <v>0</v>
      </c>
      <c r="F308" s="1">
        <v>0</v>
      </c>
      <c r="H308" s="56"/>
      <c r="I308" s="59"/>
      <c r="J308" s="61"/>
      <c r="K308" s="68">
        <v>0</v>
      </c>
      <c r="L308" s="65"/>
      <c r="N308" s="1">
        <f t="shared" si="4"/>
        <v>0</v>
      </c>
    </row>
    <row r="309" spans="1:15" x14ac:dyDescent="0.25">
      <c r="A309" t="s">
        <v>991</v>
      </c>
      <c r="B309" s="87" t="s">
        <v>992</v>
      </c>
      <c r="C309" s="1">
        <v>61426610.159999996</v>
      </c>
      <c r="D309" s="1">
        <v>2143995.3199999998</v>
      </c>
      <c r="E309" s="1">
        <v>364855.99</v>
      </c>
      <c r="F309" s="1">
        <v>63205749.490000002</v>
      </c>
      <c r="G309" s="77"/>
      <c r="H309" s="56"/>
      <c r="I309" s="59"/>
      <c r="J309" s="61"/>
      <c r="K309" s="68">
        <f>107080906.72-55203663.02</f>
        <v>51877243.699999996</v>
      </c>
      <c r="L309" s="65"/>
      <c r="N309" s="1">
        <f t="shared" si="4"/>
        <v>11328505.790000007</v>
      </c>
    </row>
    <row r="310" spans="1:15" x14ac:dyDescent="0.25">
      <c r="A310" t="s">
        <v>993</v>
      </c>
      <c r="B310" s="87" t="s">
        <v>994</v>
      </c>
      <c r="C310" s="1">
        <v>88612129.510000005</v>
      </c>
      <c r="D310" s="1">
        <v>2060514.25</v>
      </c>
      <c r="E310" s="1">
        <v>960009.55</v>
      </c>
      <c r="F310" s="1">
        <v>89712634.209999993</v>
      </c>
      <c r="H310" s="56"/>
      <c r="I310" s="59"/>
      <c r="J310" s="61"/>
      <c r="K310" s="88">
        <v>55203663.020000003</v>
      </c>
      <c r="L310" s="65"/>
      <c r="N310" s="1">
        <f t="shared" si="4"/>
        <v>34508971.18999999</v>
      </c>
    </row>
    <row r="311" spans="1:15" x14ac:dyDescent="0.25">
      <c r="A311" t="s">
        <v>995</v>
      </c>
      <c r="B311" s="87" t="s">
        <v>996</v>
      </c>
      <c r="C311" s="1">
        <v>651949321.14999998</v>
      </c>
      <c r="D311" s="1">
        <v>23310007.190000001</v>
      </c>
      <c r="E311" s="1">
        <v>5718519.7199999997</v>
      </c>
      <c r="F311" s="1">
        <v>669540808.62</v>
      </c>
      <c r="H311" s="56"/>
      <c r="I311" s="59"/>
      <c r="J311" s="61"/>
      <c r="K311" s="68">
        <v>426370482.38999999</v>
      </c>
      <c r="L311" s="65"/>
      <c r="N311" s="1">
        <f t="shared" si="4"/>
        <v>243170326.23000002</v>
      </c>
    </row>
    <row r="312" spans="1:15" x14ac:dyDescent="0.25">
      <c r="A312" t="s">
        <v>997</v>
      </c>
      <c r="B312" s="87" t="s">
        <v>998</v>
      </c>
      <c r="C312" s="1">
        <v>171496710.19999999</v>
      </c>
      <c r="D312" s="1">
        <v>4797034.74</v>
      </c>
      <c r="E312" s="1">
        <v>1919343.99</v>
      </c>
      <c r="F312" s="1">
        <v>174374400.94999999</v>
      </c>
      <c r="H312" s="56"/>
      <c r="I312" s="59"/>
      <c r="J312" s="61"/>
      <c r="K312" s="68">
        <f>100954686-853875</f>
        <v>100100811</v>
      </c>
      <c r="L312" s="65"/>
      <c r="N312" s="1">
        <f t="shared" si="4"/>
        <v>74273589.949999988</v>
      </c>
    </row>
    <row r="313" spans="1:15" x14ac:dyDescent="0.25">
      <c r="A313" t="s">
        <v>999</v>
      </c>
      <c r="B313" s="78" t="s">
        <v>1000</v>
      </c>
      <c r="C313" s="1">
        <v>30072652.989999998</v>
      </c>
      <c r="D313" s="1">
        <v>0</v>
      </c>
      <c r="E313" s="1">
        <v>1386600</v>
      </c>
      <c r="F313" s="1">
        <v>28686052.989999998</v>
      </c>
      <c r="H313" s="56"/>
      <c r="I313" s="59"/>
      <c r="J313" s="61"/>
      <c r="K313" s="68"/>
      <c r="L313" s="65"/>
      <c r="N313" s="1">
        <f t="shared" si="4"/>
        <v>28686052.989999998</v>
      </c>
    </row>
    <row r="314" spans="1:15" x14ac:dyDescent="0.25">
      <c r="A314" t="s">
        <v>1001</v>
      </c>
      <c r="B314" s="87" t="s">
        <v>1002</v>
      </c>
      <c r="C314" s="1">
        <v>853875</v>
      </c>
      <c r="D314" s="1">
        <v>0</v>
      </c>
      <c r="E314" s="1">
        <v>0</v>
      </c>
      <c r="F314" s="1">
        <v>853875</v>
      </c>
      <c r="H314" s="56"/>
      <c r="I314" s="59"/>
      <c r="J314" s="61"/>
      <c r="K314" s="68">
        <v>853875</v>
      </c>
      <c r="L314" s="65"/>
      <c r="N314" s="1">
        <f t="shared" si="4"/>
        <v>0</v>
      </c>
    </row>
    <row r="315" spans="1:15" x14ac:dyDescent="0.25">
      <c r="A315" t="s">
        <v>1003</v>
      </c>
      <c r="B315" s="87" t="s">
        <v>1004</v>
      </c>
      <c r="C315" s="1">
        <v>2322155.38</v>
      </c>
      <c r="D315" s="1">
        <v>10855</v>
      </c>
      <c r="E315" s="1">
        <v>21710</v>
      </c>
      <c r="F315" s="1">
        <v>2311300.38</v>
      </c>
      <c r="H315" s="56"/>
      <c r="I315" s="59"/>
      <c r="J315" s="61"/>
      <c r="K315" s="68">
        <v>1990457.85</v>
      </c>
      <c r="L315" s="65"/>
      <c r="N315" s="1">
        <f t="shared" si="4"/>
        <v>320842.5299999998</v>
      </c>
    </row>
    <row r="316" spans="1:15" x14ac:dyDescent="0.25">
      <c r="A316" t="s">
        <v>1005</v>
      </c>
      <c r="B316" s="87" t="s">
        <v>1006</v>
      </c>
      <c r="C316" s="1">
        <v>1201000.78</v>
      </c>
      <c r="D316" s="1">
        <v>0</v>
      </c>
      <c r="E316" s="1">
        <v>0</v>
      </c>
      <c r="F316" s="1">
        <v>1201000.78</v>
      </c>
      <c r="H316" s="56"/>
      <c r="I316" s="59"/>
      <c r="J316" s="61"/>
      <c r="K316" s="68">
        <v>1177704.55</v>
      </c>
      <c r="L316" s="65"/>
      <c r="N316" s="1">
        <f t="shared" si="4"/>
        <v>23296.229999999981</v>
      </c>
    </row>
    <row r="317" spans="1:15" x14ac:dyDescent="0.25">
      <c r="A317" t="s">
        <v>1007</v>
      </c>
      <c r="B317" s="87" t="s">
        <v>1008</v>
      </c>
      <c r="C317" s="1">
        <v>35516369.189999998</v>
      </c>
      <c r="D317" s="1">
        <v>271091</v>
      </c>
      <c r="E317" s="1">
        <v>275456.3</v>
      </c>
      <c r="F317" s="1">
        <v>35512003.890000001</v>
      </c>
      <c r="H317" s="56"/>
      <c r="I317" s="59"/>
      <c r="J317" s="61"/>
      <c r="K317" s="68">
        <v>32148836.16</v>
      </c>
      <c r="L317" s="65"/>
      <c r="N317" s="1">
        <f t="shared" si="4"/>
        <v>3363167.7300000004</v>
      </c>
    </row>
    <row r="318" spans="1:15" x14ac:dyDescent="0.25">
      <c r="A318" t="s">
        <v>1009</v>
      </c>
      <c r="B318" s="87" t="s">
        <v>1010</v>
      </c>
      <c r="C318" s="1">
        <v>1239094.8</v>
      </c>
      <c r="D318" s="1">
        <v>0</v>
      </c>
      <c r="E318" s="1">
        <v>0</v>
      </c>
      <c r="F318" s="1">
        <v>1239094.8</v>
      </c>
      <c r="H318" s="56"/>
      <c r="I318" s="59"/>
      <c r="J318" s="61"/>
      <c r="K318" s="68">
        <f>163747+742011.8</f>
        <v>905758.8</v>
      </c>
      <c r="L318" s="65"/>
      <c r="N318" s="1">
        <f t="shared" si="4"/>
        <v>333336</v>
      </c>
      <c r="O318" s="75"/>
    </row>
    <row r="319" spans="1:15" x14ac:dyDescent="0.25">
      <c r="A319" t="s">
        <v>1011</v>
      </c>
      <c r="B319" s="87" t="s">
        <v>1012</v>
      </c>
      <c r="C319" s="1">
        <v>21520370.800000001</v>
      </c>
      <c r="D319" s="1">
        <v>11473800</v>
      </c>
      <c r="E319" s="1">
        <v>2648715.5499999998</v>
      </c>
      <c r="F319" s="1">
        <v>30345455.25</v>
      </c>
      <c r="H319" s="56"/>
      <c r="I319" s="59"/>
      <c r="J319" s="61"/>
      <c r="K319" s="88">
        <v>87889216.930000007</v>
      </c>
      <c r="L319" s="65"/>
      <c r="N319" s="1">
        <f t="shared" si="4"/>
        <v>-57543761.680000007</v>
      </c>
    </row>
    <row r="320" spans="1:15" x14ac:dyDescent="0.25">
      <c r="A320" t="s">
        <v>1013</v>
      </c>
      <c r="B320" s="87" t="s">
        <v>1014</v>
      </c>
      <c r="C320" s="1">
        <v>45635848.060000002</v>
      </c>
      <c r="D320" s="1">
        <v>206904.78</v>
      </c>
      <c r="E320" s="1">
        <v>138660</v>
      </c>
      <c r="F320" s="1">
        <v>45704092.840000004</v>
      </c>
      <c r="H320" s="56"/>
      <c r="I320" s="59"/>
      <c r="J320" s="61"/>
      <c r="K320" s="68">
        <v>41944788.509999998</v>
      </c>
      <c r="L320" s="65"/>
      <c r="N320" s="1">
        <f t="shared" si="4"/>
        <v>3759304.3300000057</v>
      </c>
    </row>
    <row r="321" spans="1:16" x14ac:dyDescent="0.25">
      <c r="A321" t="s">
        <v>1015</v>
      </c>
      <c r="B321" s="78" t="s">
        <v>1016</v>
      </c>
      <c r="C321" s="1">
        <v>36068449.829999998</v>
      </c>
      <c r="D321" s="1">
        <v>21638.61</v>
      </c>
      <c r="E321" s="1">
        <v>21638.61</v>
      </c>
      <c r="F321" s="1">
        <v>36068449.829999998</v>
      </c>
      <c r="H321" s="56"/>
      <c r="I321" s="59"/>
      <c r="J321" s="61"/>
      <c r="K321" s="68"/>
      <c r="L321" s="65"/>
      <c r="N321" s="1">
        <f t="shared" si="4"/>
        <v>36068449.829999998</v>
      </c>
    </row>
    <row r="322" spans="1:16" x14ac:dyDescent="0.25">
      <c r="A322" t="s">
        <v>1017</v>
      </c>
      <c r="B322" s="87" t="s">
        <v>1018</v>
      </c>
      <c r="C322" s="1">
        <v>0</v>
      </c>
      <c r="D322" s="1">
        <v>0</v>
      </c>
      <c r="E322" s="1">
        <v>0</v>
      </c>
      <c r="F322" s="1">
        <v>0</v>
      </c>
      <c r="H322" s="56"/>
      <c r="I322" s="59"/>
      <c r="J322" s="61"/>
      <c r="K322" s="88">
        <v>0</v>
      </c>
      <c r="L322" s="65"/>
      <c r="N322" s="1">
        <f t="shared" si="4"/>
        <v>0</v>
      </c>
    </row>
    <row r="323" spans="1:16" x14ac:dyDescent="0.25">
      <c r="A323" t="s">
        <v>1019</v>
      </c>
      <c r="B323" s="87" t="s">
        <v>1020</v>
      </c>
      <c r="C323" s="1">
        <v>80000</v>
      </c>
      <c r="D323" s="1">
        <v>0</v>
      </c>
      <c r="E323" s="1">
        <v>0</v>
      </c>
      <c r="F323" s="1">
        <v>80000</v>
      </c>
      <c r="H323" s="56"/>
      <c r="I323" s="59"/>
      <c r="J323" s="61"/>
      <c r="K323" s="68">
        <v>80000</v>
      </c>
      <c r="L323" s="65"/>
      <c r="N323" s="1">
        <f t="shared" ref="N323:N386" si="5">+F323-H323-I323-J323-K323-L323</f>
        <v>0</v>
      </c>
    </row>
    <row r="324" spans="1:16" x14ac:dyDescent="0.25">
      <c r="A324" t="s">
        <v>1021</v>
      </c>
      <c r="B324" s="87" t="s">
        <v>1022</v>
      </c>
      <c r="C324" s="1">
        <v>35450693.670000002</v>
      </c>
      <c r="D324" s="1">
        <v>693300</v>
      </c>
      <c r="E324" s="1">
        <v>346650</v>
      </c>
      <c r="F324" s="1">
        <v>35797343.670000002</v>
      </c>
      <c r="H324" s="56"/>
      <c r="I324" s="59"/>
      <c r="J324" s="61"/>
      <c r="K324" s="68">
        <v>25427150.73</v>
      </c>
      <c r="L324" s="65"/>
      <c r="N324" s="1">
        <f t="shared" si="5"/>
        <v>10370192.940000001</v>
      </c>
    </row>
    <row r="325" spans="1:16" x14ac:dyDescent="0.25">
      <c r="A325" t="s">
        <v>1023</v>
      </c>
      <c r="B325" t="s">
        <v>1024</v>
      </c>
      <c r="C325" s="1">
        <v>0</v>
      </c>
      <c r="D325" s="1">
        <v>0</v>
      </c>
      <c r="E325" s="1">
        <v>0</v>
      </c>
      <c r="F325" s="1">
        <v>0</v>
      </c>
      <c r="H325" s="56"/>
      <c r="I325" s="59"/>
      <c r="J325" s="61"/>
      <c r="K325" s="68"/>
      <c r="L325" s="65"/>
      <c r="N325" s="1">
        <f t="shared" si="5"/>
        <v>0</v>
      </c>
    </row>
    <row r="326" spans="1:16" x14ac:dyDescent="0.25">
      <c r="A326" t="s">
        <v>1025</v>
      </c>
      <c r="B326" t="s">
        <v>1026</v>
      </c>
      <c r="C326" s="1">
        <v>0</v>
      </c>
      <c r="D326" s="1">
        <v>0</v>
      </c>
      <c r="E326" s="1">
        <v>0</v>
      </c>
      <c r="F326" s="1">
        <v>0</v>
      </c>
      <c r="H326" s="56"/>
      <c r="I326" s="59"/>
      <c r="J326" s="61"/>
      <c r="K326" s="68"/>
      <c r="L326" s="65"/>
      <c r="N326" s="1">
        <f t="shared" si="5"/>
        <v>0</v>
      </c>
    </row>
    <row r="327" spans="1:16" x14ac:dyDescent="0.25">
      <c r="A327" t="s">
        <v>1285</v>
      </c>
      <c r="B327" s="4" t="s">
        <v>1286</v>
      </c>
      <c r="C327" s="1">
        <v>0</v>
      </c>
      <c r="D327" s="1">
        <v>0</v>
      </c>
      <c r="E327" s="1">
        <v>0</v>
      </c>
      <c r="F327" s="1">
        <v>0</v>
      </c>
      <c r="H327" s="56"/>
      <c r="I327" s="59"/>
      <c r="J327" s="61"/>
      <c r="K327" s="68"/>
      <c r="L327" s="65"/>
      <c r="N327" s="1">
        <f t="shared" si="5"/>
        <v>0</v>
      </c>
    </row>
    <row r="328" spans="1:16" x14ac:dyDescent="0.25">
      <c r="A328" t="s">
        <v>1030</v>
      </c>
      <c r="B328" s="4" t="s">
        <v>1031</v>
      </c>
      <c r="C328" s="1">
        <v>117285</v>
      </c>
      <c r="D328" s="1">
        <v>0</v>
      </c>
      <c r="E328" s="1">
        <v>0</v>
      </c>
      <c r="F328" s="1">
        <v>117285</v>
      </c>
      <c r="H328" s="56"/>
      <c r="I328" s="59">
        <v>88785</v>
      </c>
      <c r="J328" s="61"/>
      <c r="K328" s="68"/>
      <c r="L328" s="65"/>
      <c r="N328" s="1">
        <f t="shared" si="5"/>
        <v>28500</v>
      </c>
    </row>
    <row r="329" spans="1:16" x14ac:dyDescent="0.25">
      <c r="A329" t="s">
        <v>1032</v>
      </c>
      <c r="B329" s="4" t="s">
        <v>1033</v>
      </c>
      <c r="C329" s="1">
        <v>464948.39</v>
      </c>
      <c r="D329" s="1">
        <v>0</v>
      </c>
      <c r="E329" s="1">
        <v>0</v>
      </c>
      <c r="F329" s="1">
        <v>464948.39</v>
      </c>
      <c r="H329" s="56"/>
      <c r="I329" s="59">
        <v>231819.45</v>
      </c>
      <c r="J329" s="61"/>
      <c r="K329" s="68"/>
      <c r="L329" s="65"/>
      <c r="N329" s="1">
        <f t="shared" si="5"/>
        <v>233128.94</v>
      </c>
    </row>
    <row r="330" spans="1:16" x14ac:dyDescent="0.25">
      <c r="A330" t="s">
        <v>1287</v>
      </c>
      <c r="B330" t="s">
        <v>1288</v>
      </c>
      <c r="C330" s="1">
        <v>0</v>
      </c>
      <c r="D330" s="1">
        <v>0</v>
      </c>
      <c r="E330" s="1">
        <v>0</v>
      </c>
      <c r="F330" s="1">
        <v>0</v>
      </c>
      <c r="H330" s="56"/>
      <c r="I330" s="59">
        <v>2137.1999999999998</v>
      </c>
      <c r="J330" s="61"/>
      <c r="K330" s="68"/>
      <c r="L330" s="65"/>
      <c r="N330" s="1">
        <f t="shared" si="5"/>
        <v>-2137.1999999999998</v>
      </c>
    </row>
    <row r="331" spans="1:16" x14ac:dyDescent="0.25">
      <c r="A331" t="s">
        <v>1289</v>
      </c>
      <c r="B331" t="s">
        <v>1290</v>
      </c>
      <c r="C331" s="1">
        <v>947753.26</v>
      </c>
      <c r="D331" s="1">
        <v>0</v>
      </c>
      <c r="E331" s="1">
        <v>0</v>
      </c>
      <c r="F331" s="1">
        <v>947753.26</v>
      </c>
      <c r="H331" s="56"/>
      <c r="I331" s="59">
        <v>947753.26</v>
      </c>
      <c r="J331" s="61"/>
      <c r="K331" s="68"/>
      <c r="L331" s="65"/>
      <c r="N331" s="1">
        <f t="shared" si="5"/>
        <v>0</v>
      </c>
    </row>
    <row r="332" spans="1:16" x14ac:dyDescent="0.25">
      <c r="A332" t="s">
        <v>1291</v>
      </c>
      <c r="B332" t="s">
        <v>1292</v>
      </c>
      <c r="C332" s="1">
        <v>0</v>
      </c>
      <c r="D332" s="1">
        <v>0</v>
      </c>
      <c r="E332" s="1">
        <v>0</v>
      </c>
      <c r="F332" s="1">
        <v>0</v>
      </c>
      <c r="H332" s="56"/>
      <c r="I332" s="59">
        <v>651674.75</v>
      </c>
      <c r="J332" s="61"/>
      <c r="K332" s="68"/>
      <c r="L332" s="65"/>
      <c r="N332" s="1">
        <f t="shared" si="5"/>
        <v>-651674.75</v>
      </c>
    </row>
    <row r="333" spans="1:16" x14ac:dyDescent="0.25">
      <c r="A333" t="s">
        <v>1293</v>
      </c>
      <c r="B333" t="s">
        <v>1294</v>
      </c>
      <c r="C333" s="1">
        <v>761808.15</v>
      </c>
      <c r="D333" s="1">
        <v>0</v>
      </c>
      <c r="E333" s="1">
        <v>0</v>
      </c>
      <c r="F333" s="1">
        <v>761808.15</v>
      </c>
      <c r="H333" s="56"/>
      <c r="I333" s="59">
        <v>761808.15</v>
      </c>
      <c r="J333" s="61"/>
      <c r="K333" s="68"/>
      <c r="L333" s="65"/>
      <c r="N333" s="1">
        <f t="shared" si="5"/>
        <v>0</v>
      </c>
      <c r="P333" s="1">
        <v>2970461396.8200002</v>
      </c>
    </row>
    <row r="334" spans="1:16" x14ac:dyDescent="0.25">
      <c r="A334" t="s">
        <v>1295</v>
      </c>
      <c r="B334" t="s">
        <v>1296</v>
      </c>
      <c r="C334" s="1">
        <v>10243313.300000001</v>
      </c>
      <c r="D334" s="1">
        <v>0</v>
      </c>
      <c r="E334" s="1">
        <v>0</v>
      </c>
      <c r="F334" s="1">
        <v>10243313.300000001</v>
      </c>
      <c r="H334" s="56"/>
      <c r="I334" s="59">
        <v>10243313.300000001</v>
      </c>
      <c r="J334" s="61"/>
      <c r="K334" s="68"/>
      <c r="L334" s="65"/>
      <c r="N334" s="1">
        <f t="shared" si="5"/>
        <v>0</v>
      </c>
    </row>
    <row r="335" spans="1:16" x14ac:dyDescent="0.25">
      <c r="A335" t="s">
        <v>1297</v>
      </c>
      <c r="B335" t="s">
        <v>1298</v>
      </c>
      <c r="C335" s="1">
        <v>226824.4</v>
      </c>
      <c r="D335" s="1">
        <v>0</v>
      </c>
      <c r="E335" s="1">
        <v>0</v>
      </c>
      <c r="F335" s="1">
        <v>226824.4</v>
      </c>
      <c r="H335" s="56"/>
      <c r="I335" s="59">
        <v>226824.4</v>
      </c>
      <c r="J335" s="61"/>
      <c r="K335" s="68"/>
      <c r="L335" s="65"/>
      <c r="N335" s="1">
        <f t="shared" si="5"/>
        <v>0</v>
      </c>
    </row>
    <row r="336" spans="1:16" x14ac:dyDescent="0.25">
      <c r="A336" t="s">
        <v>1209</v>
      </c>
      <c r="B336" s="4" t="s">
        <v>1299</v>
      </c>
      <c r="C336" s="1">
        <v>19000</v>
      </c>
      <c r="D336" s="1">
        <v>0</v>
      </c>
      <c r="E336" s="1">
        <v>0</v>
      </c>
      <c r="F336" s="1">
        <v>19000</v>
      </c>
      <c r="H336" s="56"/>
      <c r="I336" s="59">
        <v>57928.37</v>
      </c>
      <c r="J336" s="61"/>
      <c r="K336" s="68"/>
      <c r="L336" s="65"/>
      <c r="N336" s="1">
        <f t="shared" si="5"/>
        <v>-38928.370000000003</v>
      </c>
    </row>
    <row r="337" spans="1:14" x14ac:dyDescent="0.25">
      <c r="A337" t="s">
        <v>1210</v>
      </c>
      <c r="B337" s="4" t="s">
        <v>1300</v>
      </c>
      <c r="C337" s="1">
        <v>417754.84</v>
      </c>
      <c r="D337" s="1">
        <v>0</v>
      </c>
      <c r="E337" s="1">
        <v>0</v>
      </c>
      <c r="F337" s="1">
        <v>417754.84</v>
      </c>
      <c r="H337" s="56"/>
      <c r="I337" s="59">
        <v>760837.58</v>
      </c>
      <c r="J337" s="61"/>
      <c r="K337" s="68"/>
      <c r="L337" s="65"/>
      <c r="N337" s="1">
        <f t="shared" si="5"/>
        <v>-343082.73999999993</v>
      </c>
    </row>
    <row r="338" spans="1:14" x14ac:dyDescent="0.25">
      <c r="A338" t="s">
        <v>1301</v>
      </c>
      <c r="B338" t="s">
        <v>1302</v>
      </c>
      <c r="C338" s="1">
        <v>0</v>
      </c>
      <c r="D338" s="1">
        <v>0</v>
      </c>
      <c r="E338" s="1">
        <v>0</v>
      </c>
      <c r="F338" s="1">
        <v>0</v>
      </c>
      <c r="H338" s="56"/>
      <c r="I338" s="59"/>
      <c r="J338" s="61"/>
      <c r="K338" s="68"/>
      <c r="L338" s="65"/>
      <c r="N338" s="1">
        <f t="shared" si="5"/>
        <v>0</v>
      </c>
    </row>
    <row r="339" spans="1:14" x14ac:dyDescent="0.25">
      <c r="A339" t="s">
        <v>1037</v>
      </c>
      <c r="B339" t="s">
        <v>1038</v>
      </c>
      <c r="C339" s="1">
        <v>11986.4</v>
      </c>
      <c r="D339" s="1">
        <v>0</v>
      </c>
      <c r="E339" s="1">
        <v>0</v>
      </c>
      <c r="F339" s="1">
        <v>11986.4</v>
      </c>
      <c r="H339" s="56"/>
      <c r="I339" s="76">
        <v>11986.4</v>
      </c>
      <c r="J339" s="61"/>
      <c r="K339" s="68"/>
      <c r="L339" s="65"/>
      <c r="N339" s="1">
        <f t="shared" si="5"/>
        <v>0</v>
      </c>
    </row>
    <row r="340" spans="1:14" x14ac:dyDescent="0.25">
      <c r="A340" t="s">
        <v>1039</v>
      </c>
      <c r="B340" t="s">
        <v>1040</v>
      </c>
      <c r="C340" s="1">
        <v>560773</v>
      </c>
      <c r="D340" s="1">
        <v>0</v>
      </c>
      <c r="E340" s="1">
        <v>0</v>
      </c>
      <c r="F340" s="1">
        <v>560773</v>
      </c>
      <c r="H340" s="56"/>
      <c r="I340" s="76">
        <v>560773</v>
      </c>
      <c r="J340" s="61"/>
      <c r="K340" s="68"/>
      <c r="L340" s="65"/>
      <c r="N340" s="1">
        <f t="shared" si="5"/>
        <v>0</v>
      </c>
    </row>
    <row r="341" spans="1:14" x14ac:dyDescent="0.25">
      <c r="A341" t="s">
        <v>1044</v>
      </c>
      <c r="B341" s="4" t="s">
        <v>1045</v>
      </c>
      <c r="C341" s="1">
        <v>0</v>
      </c>
      <c r="D341" s="1">
        <v>0</v>
      </c>
      <c r="E341" s="1">
        <v>0</v>
      </c>
      <c r="F341" s="1">
        <v>0</v>
      </c>
      <c r="H341" s="56"/>
      <c r="I341" s="59"/>
      <c r="J341" s="61"/>
      <c r="K341" s="68"/>
      <c r="L341" s="65"/>
      <c r="N341" s="1">
        <f t="shared" si="5"/>
        <v>0</v>
      </c>
    </row>
    <row r="342" spans="1:14" x14ac:dyDescent="0.25">
      <c r="A342" t="s">
        <v>1046</v>
      </c>
      <c r="B342" s="4" t="s">
        <v>1047</v>
      </c>
      <c r="C342" s="1">
        <v>0</v>
      </c>
      <c r="D342" s="1">
        <v>0</v>
      </c>
      <c r="E342" s="1">
        <v>0</v>
      </c>
      <c r="F342" s="1">
        <v>0</v>
      </c>
      <c r="H342" s="56"/>
      <c r="I342" s="59"/>
      <c r="J342" s="61"/>
      <c r="K342" s="68"/>
      <c r="L342" s="65"/>
      <c r="N342" s="1">
        <f t="shared" si="5"/>
        <v>0</v>
      </c>
    </row>
    <row r="343" spans="1:14" x14ac:dyDescent="0.25">
      <c r="A343" t="s">
        <v>1048</v>
      </c>
      <c r="B343" s="4" t="s">
        <v>1049</v>
      </c>
      <c r="C343" s="1">
        <v>0</v>
      </c>
      <c r="D343" s="1">
        <v>0</v>
      </c>
      <c r="E343" s="1">
        <v>0</v>
      </c>
      <c r="F343" s="1">
        <v>0</v>
      </c>
      <c r="H343" s="56"/>
      <c r="I343" s="59"/>
      <c r="J343" s="61"/>
      <c r="K343" s="68"/>
      <c r="L343" s="65"/>
      <c r="N343" s="1">
        <f t="shared" si="5"/>
        <v>0</v>
      </c>
    </row>
    <row r="344" spans="1:14" x14ac:dyDescent="0.25">
      <c r="A344" t="s">
        <v>1208</v>
      </c>
      <c r="B344" s="4" t="s">
        <v>1303</v>
      </c>
      <c r="C344" s="1">
        <v>145420</v>
      </c>
      <c r="D344" s="1">
        <v>0</v>
      </c>
      <c r="E344" s="1">
        <v>0</v>
      </c>
      <c r="F344" s="1">
        <v>145420</v>
      </c>
      <c r="H344" s="56"/>
      <c r="I344" s="59">
        <f>166882.4+145420</f>
        <v>312302.40000000002</v>
      </c>
      <c r="J344" s="61"/>
      <c r="K344" s="68"/>
      <c r="L344" s="65"/>
      <c r="N344" s="1">
        <f t="shared" si="5"/>
        <v>-166882.40000000002</v>
      </c>
    </row>
    <row r="345" spans="1:14" x14ac:dyDescent="0.25">
      <c r="A345" t="s">
        <v>1053</v>
      </c>
      <c r="B345" s="4" t="s">
        <v>1054</v>
      </c>
      <c r="C345" s="1">
        <v>1452206.5</v>
      </c>
      <c r="D345" s="1">
        <v>0</v>
      </c>
      <c r="E345" s="1">
        <v>0</v>
      </c>
      <c r="F345" s="1">
        <v>1452206.5</v>
      </c>
      <c r="H345" s="56"/>
      <c r="I345" s="59">
        <f>971211.5+355074.89+76198.37+19928.37</f>
        <v>1422413.1300000004</v>
      </c>
      <c r="J345" s="61"/>
      <c r="K345" s="68"/>
      <c r="L345" s="65"/>
      <c r="N345" s="1">
        <f t="shared" si="5"/>
        <v>29793.369999999646</v>
      </c>
    </row>
    <row r="346" spans="1:14" x14ac:dyDescent="0.25">
      <c r="A346" t="s">
        <v>1055</v>
      </c>
      <c r="B346" s="4" t="s">
        <v>1056</v>
      </c>
      <c r="C346" s="1">
        <v>1775524.12</v>
      </c>
      <c r="D346" s="1">
        <v>0</v>
      </c>
      <c r="E346" s="1">
        <v>0</v>
      </c>
      <c r="F346" s="1">
        <v>1775524.12</v>
      </c>
      <c r="G346" s="74"/>
      <c r="H346" s="56"/>
      <c r="I346" s="59">
        <f>4286689.38+1266583.13</f>
        <v>5553272.5099999998</v>
      </c>
      <c r="J346" s="61"/>
      <c r="K346" s="68"/>
      <c r="L346" s="65"/>
      <c r="N346" s="1">
        <f t="shared" si="5"/>
        <v>-3777748.3899999997</v>
      </c>
    </row>
    <row r="347" spans="1:14" x14ac:dyDescent="0.25">
      <c r="A347" t="s">
        <v>1304</v>
      </c>
      <c r="B347" s="10" t="s">
        <v>1305</v>
      </c>
      <c r="C347" s="1">
        <v>0.37</v>
      </c>
      <c r="D347" s="1">
        <v>0</v>
      </c>
      <c r="E347" s="1">
        <v>0</v>
      </c>
      <c r="F347" s="1">
        <v>0.37</v>
      </c>
      <c r="H347" s="56"/>
      <c r="I347" s="59">
        <v>0.37</v>
      </c>
      <c r="J347" s="61"/>
      <c r="K347" s="68"/>
      <c r="L347" s="65"/>
      <c r="N347" s="1">
        <f t="shared" si="5"/>
        <v>0</v>
      </c>
    </row>
    <row r="348" spans="1:14" x14ac:dyDescent="0.25">
      <c r="A348" t="s">
        <v>1306</v>
      </c>
      <c r="B348" t="s">
        <v>1307</v>
      </c>
      <c r="C348" s="1">
        <v>0</v>
      </c>
      <c r="D348" s="1">
        <v>0</v>
      </c>
      <c r="E348" s="1">
        <v>0</v>
      </c>
      <c r="F348" s="1">
        <v>0</v>
      </c>
      <c r="H348" s="56"/>
      <c r="I348" s="59"/>
      <c r="J348" s="61"/>
      <c r="K348" s="68"/>
      <c r="L348" s="65"/>
      <c r="N348" s="1">
        <f t="shared" si="5"/>
        <v>0</v>
      </c>
    </row>
    <row r="349" spans="1:14" x14ac:dyDescent="0.25">
      <c r="A349" t="s">
        <v>1308</v>
      </c>
      <c r="B349" t="s">
        <v>1309</v>
      </c>
      <c r="C349" s="1">
        <v>0</v>
      </c>
      <c r="D349" s="1">
        <v>0</v>
      </c>
      <c r="E349" s="1">
        <v>0</v>
      </c>
      <c r="F349" s="1">
        <v>0</v>
      </c>
      <c r="H349" s="56"/>
      <c r="I349" s="59"/>
      <c r="J349" s="61"/>
      <c r="K349" s="68"/>
      <c r="L349" s="65"/>
      <c r="N349" s="1">
        <f t="shared" si="5"/>
        <v>0</v>
      </c>
    </row>
    <row r="350" spans="1:14" x14ac:dyDescent="0.25">
      <c r="A350" t="s">
        <v>1310</v>
      </c>
      <c r="B350" t="s">
        <v>1311</v>
      </c>
      <c r="C350" s="1">
        <v>83448.479999999996</v>
      </c>
      <c r="D350" s="1">
        <v>0</v>
      </c>
      <c r="E350" s="1">
        <v>0</v>
      </c>
      <c r="F350" s="1">
        <v>83448.479999999996</v>
      </c>
      <c r="H350" s="56"/>
      <c r="I350" s="59"/>
      <c r="J350" s="61"/>
      <c r="K350" s="68"/>
      <c r="L350" s="65"/>
      <c r="N350" s="1">
        <f t="shared" si="5"/>
        <v>83448.479999999996</v>
      </c>
    </row>
    <row r="351" spans="1:14" x14ac:dyDescent="0.25">
      <c r="A351" t="s">
        <v>1312</v>
      </c>
      <c r="B351" t="s">
        <v>1313</v>
      </c>
      <c r="C351" s="1">
        <v>78380.44</v>
      </c>
      <c r="D351" s="1">
        <v>0</v>
      </c>
      <c r="E351" s="1">
        <v>0</v>
      </c>
      <c r="F351" s="1">
        <v>78380.44</v>
      </c>
      <c r="H351" s="56"/>
      <c r="I351" s="59"/>
      <c r="J351" s="61"/>
      <c r="K351" s="68"/>
      <c r="L351" s="65"/>
      <c r="N351" s="1">
        <f t="shared" si="5"/>
        <v>78380.44</v>
      </c>
    </row>
    <row r="352" spans="1:14" x14ac:dyDescent="0.25">
      <c r="A352" t="s">
        <v>1314</v>
      </c>
      <c r="B352" t="s">
        <v>1315</v>
      </c>
      <c r="C352" s="1">
        <v>34497.64</v>
      </c>
      <c r="D352" s="1">
        <v>0</v>
      </c>
      <c r="E352" s="1">
        <v>0</v>
      </c>
      <c r="F352" s="1">
        <v>34497.64</v>
      </c>
      <c r="H352" s="56"/>
      <c r="I352" s="59"/>
      <c r="J352" s="61"/>
      <c r="K352" s="68"/>
      <c r="L352" s="65"/>
      <c r="N352" s="1">
        <f t="shared" si="5"/>
        <v>34497.64</v>
      </c>
    </row>
    <row r="353" spans="1:14" x14ac:dyDescent="0.25">
      <c r="A353" t="s">
        <v>1316</v>
      </c>
      <c r="B353" t="s">
        <v>1317</v>
      </c>
      <c r="C353" s="1">
        <v>33620024.409999996</v>
      </c>
      <c r="D353" s="1">
        <v>0</v>
      </c>
      <c r="E353" s="1">
        <v>0</v>
      </c>
      <c r="F353" s="1">
        <v>33620024.409999996</v>
      </c>
      <c r="H353" s="56"/>
      <c r="I353" s="59"/>
      <c r="J353" s="61"/>
      <c r="K353" s="68"/>
      <c r="L353" s="65"/>
      <c r="N353" s="1">
        <f t="shared" si="5"/>
        <v>33620024.409999996</v>
      </c>
    </row>
    <row r="354" spans="1:14" x14ac:dyDescent="0.25">
      <c r="A354" t="s">
        <v>1318</v>
      </c>
      <c r="B354" t="s">
        <v>1319</v>
      </c>
      <c r="C354" s="1">
        <v>672400.49</v>
      </c>
      <c r="D354" s="1">
        <v>0</v>
      </c>
      <c r="E354" s="1">
        <v>0</v>
      </c>
      <c r="F354" s="1">
        <v>672400.49</v>
      </c>
      <c r="H354" s="56"/>
      <c r="I354" s="59"/>
      <c r="J354" s="61"/>
      <c r="K354" s="68"/>
      <c r="L354" s="65"/>
      <c r="N354" s="1">
        <f t="shared" si="5"/>
        <v>672400.49</v>
      </c>
    </row>
    <row r="355" spans="1:14" x14ac:dyDescent="0.25">
      <c r="A355" t="s">
        <v>1320</v>
      </c>
      <c r="B355" s="4" t="s">
        <v>1321</v>
      </c>
      <c r="C355" s="1">
        <v>1045859</v>
      </c>
      <c r="D355" s="1">
        <v>0</v>
      </c>
      <c r="E355" s="1">
        <v>0</v>
      </c>
      <c r="F355" s="1">
        <v>1045859</v>
      </c>
      <c r="H355" s="56"/>
      <c r="I355" s="76">
        <f>338550+30389+27192+81036+406620+162072</f>
        <v>1045859</v>
      </c>
      <c r="J355" s="61"/>
      <c r="K355" s="68"/>
      <c r="L355" s="65"/>
      <c r="N355" s="1">
        <f t="shared" si="5"/>
        <v>0</v>
      </c>
    </row>
    <row r="356" spans="1:14" x14ac:dyDescent="0.25">
      <c r="A356" t="s">
        <v>1322</v>
      </c>
      <c r="B356" s="4" t="s">
        <v>1323</v>
      </c>
      <c r="C356" s="1">
        <v>842648.42</v>
      </c>
      <c r="D356" s="1">
        <v>0</v>
      </c>
      <c r="E356" s="1">
        <v>0</v>
      </c>
      <c r="F356" s="1">
        <v>842648.42</v>
      </c>
      <c r="H356" s="56"/>
      <c r="I356" s="76">
        <v>833585.12</v>
      </c>
      <c r="J356" s="61"/>
      <c r="K356" s="68"/>
      <c r="L356" s="65"/>
      <c r="N356" s="1">
        <f t="shared" si="5"/>
        <v>9063.3000000000466</v>
      </c>
    </row>
    <row r="357" spans="1:14" x14ac:dyDescent="0.25">
      <c r="A357" t="s">
        <v>1324</v>
      </c>
      <c r="B357" s="4" t="s">
        <v>1325</v>
      </c>
      <c r="C357" s="1">
        <v>7552039.5199999996</v>
      </c>
      <c r="D357" s="1">
        <v>0</v>
      </c>
      <c r="E357" s="1">
        <v>0</v>
      </c>
      <c r="F357" s="1">
        <v>7552039.5199999996</v>
      </c>
      <c r="H357" s="56"/>
      <c r="I357" s="59">
        <f>7020389.52+531650</f>
        <v>7552039.5199999996</v>
      </c>
      <c r="J357" s="61"/>
      <c r="K357" s="68"/>
      <c r="L357" s="65"/>
      <c r="N357" s="1">
        <f t="shared" si="5"/>
        <v>0</v>
      </c>
    </row>
    <row r="358" spans="1:14" x14ac:dyDescent="0.25">
      <c r="A358" t="s">
        <v>1326</v>
      </c>
      <c r="B358" s="4" t="s">
        <v>1327</v>
      </c>
      <c r="C358" s="1">
        <v>1912948.03</v>
      </c>
      <c r="D358" s="1">
        <v>0</v>
      </c>
      <c r="E358" s="1">
        <v>0</v>
      </c>
      <c r="F358" s="1">
        <v>1912948.03</v>
      </c>
      <c r="H358" s="56"/>
      <c r="I358" s="76">
        <v>1912948.03</v>
      </c>
      <c r="J358" s="61"/>
      <c r="K358" s="68"/>
      <c r="L358" s="65"/>
      <c r="N358" s="1">
        <f t="shared" si="5"/>
        <v>0</v>
      </c>
    </row>
    <row r="359" spans="1:14" x14ac:dyDescent="0.25">
      <c r="A359" t="s">
        <v>1328</v>
      </c>
      <c r="B359" s="4" t="s">
        <v>1329</v>
      </c>
      <c r="C359" s="1">
        <v>1745312.18</v>
      </c>
      <c r="D359" s="1">
        <v>0</v>
      </c>
      <c r="E359" s="1">
        <v>0</v>
      </c>
      <c r="F359" s="1">
        <v>1745312.18</v>
      </c>
      <c r="H359" s="56"/>
      <c r="I359" s="59">
        <v>1745312.18</v>
      </c>
      <c r="J359" s="61"/>
      <c r="K359" s="68"/>
      <c r="L359" s="65"/>
      <c r="N359" s="1">
        <f t="shared" si="5"/>
        <v>0</v>
      </c>
    </row>
    <row r="360" spans="1:14" x14ac:dyDescent="0.25">
      <c r="A360" t="s">
        <v>1330</v>
      </c>
      <c r="B360" s="4" t="s">
        <v>1331</v>
      </c>
      <c r="C360" s="1">
        <v>601703.80000000005</v>
      </c>
      <c r="D360" s="1">
        <v>0</v>
      </c>
      <c r="E360" s="1">
        <v>0</v>
      </c>
      <c r="F360" s="1">
        <v>601703.80000000005</v>
      </c>
      <c r="H360" s="56"/>
      <c r="I360" s="59">
        <f>577280.22+24423.58</f>
        <v>601703.79999999993</v>
      </c>
      <c r="J360" s="61"/>
      <c r="K360" s="68"/>
      <c r="L360" s="65"/>
      <c r="N360" s="1">
        <f t="shared" si="5"/>
        <v>1.1641532182693481E-10</v>
      </c>
    </row>
    <row r="361" spans="1:14" x14ac:dyDescent="0.25">
      <c r="A361" t="s">
        <v>1332</v>
      </c>
      <c r="B361" s="4" t="s">
        <v>1333</v>
      </c>
      <c r="C361" s="1">
        <v>0</v>
      </c>
      <c r="D361" s="1">
        <v>0</v>
      </c>
      <c r="E361" s="1">
        <v>0</v>
      </c>
      <c r="F361" s="1">
        <v>0</v>
      </c>
      <c r="H361" s="56"/>
      <c r="I361" s="59"/>
      <c r="J361" s="61"/>
      <c r="K361" s="68"/>
      <c r="L361" s="65"/>
      <c r="N361" s="1">
        <f t="shared" si="5"/>
        <v>0</v>
      </c>
    </row>
    <row r="362" spans="1:14" x14ac:dyDescent="0.25">
      <c r="A362" t="s">
        <v>1334</v>
      </c>
      <c r="B362" s="4" t="s">
        <v>1335</v>
      </c>
      <c r="C362" s="1">
        <v>213098.53</v>
      </c>
      <c r="D362" s="1">
        <v>0</v>
      </c>
      <c r="E362" s="1">
        <v>0</v>
      </c>
      <c r="F362" s="1">
        <v>213098.53</v>
      </c>
      <c r="H362" s="56"/>
      <c r="I362" s="59">
        <v>213098.53</v>
      </c>
      <c r="J362" s="61"/>
      <c r="K362" s="68"/>
      <c r="L362" s="65"/>
      <c r="N362" s="1">
        <f t="shared" si="5"/>
        <v>0</v>
      </c>
    </row>
    <row r="363" spans="1:14" x14ac:dyDescent="0.25">
      <c r="A363" t="s">
        <v>1066</v>
      </c>
      <c r="B363" t="s">
        <v>1067</v>
      </c>
      <c r="C363" s="1">
        <v>-541839.79</v>
      </c>
      <c r="D363" s="1">
        <v>0</v>
      </c>
      <c r="E363" s="1">
        <v>16336</v>
      </c>
      <c r="F363" s="1">
        <v>-558175.79</v>
      </c>
      <c r="H363" s="56"/>
      <c r="I363" s="59"/>
      <c r="J363" s="61"/>
      <c r="K363" s="68"/>
      <c r="L363" s="65"/>
      <c r="N363" s="1">
        <f t="shared" si="5"/>
        <v>-558175.79</v>
      </c>
    </row>
    <row r="364" spans="1:14" x14ac:dyDescent="0.25">
      <c r="A364" t="s">
        <v>1068</v>
      </c>
      <c r="B364" t="s">
        <v>1069</v>
      </c>
      <c r="C364" s="1">
        <v>124254921.05</v>
      </c>
      <c r="D364" s="1">
        <v>476041.92</v>
      </c>
      <c r="E364" s="1">
        <v>146595871.41999999</v>
      </c>
      <c r="F364" s="1">
        <v>-21864908.449999999</v>
      </c>
      <c r="H364" s="56"/>
      <c r="I364" s="59"/>
      <c r="J364" s="61"/>
      <c r="K364" s="68"/>
      <c r="L364" s="65"/>
      <c r="N364" s="1">
        <f t="shared" si="5"/>
        <v>-21864908.449999999</v>
      </c>
    </row>
    <row r="365" spans="1:14" x14ac:dyDescent="0.25">
      <c r="A365" t="s">
        <v>1070</v>
      </c>
      <c r="B365" t="s">
        <v>1071</v>
      </c>
      <c r="C365" s="1">
        <v>0</v>
      </c>
      <c r="D365" s="1">
        <v>0</v>
      </c>
      <c r="E365" s="1">
        <v>0</v>
      </c>
      <c r="F365" s="1">
        <v>0</v>
      </c>
      <c r="H365" s="56"/>
      <c r="I365" s="59"/>
      <c r="J365" s="61"/>
      <c r="K365" s="68"/>
      <c r="L365" s="65"/>
      <c r="N365" s="1">
        <f t="shared" si="5"/>
        <v>0</v>
      </c>
    </row>
    <row r="366" spans="1:14" x14ac:dyDescent="0.25">
      <c r="A366" t="s">
        <v>1075</v>
      </c>
      <c r="B366" t="s">
        <v>1076</v>
      </c>
      <c r="C366" s="1">
        <v>0</v>
      </c>
      <c r="D366" s="1">
        <v>0</v>
      </c>
      <c r="E366" s="1">
        <v>0</v>
      </c>
      <c r="F366" s="1">
        <v>0</v>
      </c>
      <c r="H366" s="56"/>
      <c r="I366" s="59"/>
      <c r="J366" s="61"/>
      <c r="K366" s="68"/>
      <c r="L366" s="65"/>
      <c r="N366" s="1">
        <f t="shared" si="5"/>
        <v>0</v>
      </c>
    </row>
    <row r="367" spans="1:14" x14ac:dyDescent="0.25">
      <c r="A367" t="s">
        <v>1080</v>
      </c>
      <c r="B367" t="s">
        <v>1081</v>
      </c>
      <c r="C367" s="1">
        <v>0</v>
      </c>
      <c r="D367" s="1">
        <v>0</v>
      </c>
      <c r="E367" s="1">
        <v>0</v>
      </c>
      <c r="F367" s="1">
        <v>0</v>
      </c>
      <c r="H367" s="56"/>
      <c r="I367" s="59"/>
      <c r="J367" s="61"/>
      <c r="K367" s="68"/>
      <c r="L367" s="65"/>
      <c r="N367" s="1">
        <f t="shared" si="5"/>
        <v>0</v>
      </c>
    </row>
    <row r="368" spans="1:14" x14ac:dyDescent="0.25">
      <c r="A368" t="s">
        <v>1085</v>
      </c>
      <c r="B368" t="s">
        <v>1086</v>
      </c>
      <c r="C368" s="1">
        <v>0</v>
      </c>
      <c r="D368" s="1">
        <v>0</v>
      </c>
      <c r="E368" s="1">
        <v>0</v>
      </c>
      <c r="F368" s="1">
        <v>0</v>
      </c>
      <c r="H368" s="56"/>
      <c r="I368" s="59"/>
      <c r="J368" s="61"/>
      <c r="K368" s="68"/>
      <c r="L368" s="65"/>
      <c r="N368" s="1">
        <f t="shared" si="5"/>
        <v>0</v>
      </c>
    </row>
    <row r="369" spans="1:14" x14ac:dyDescent="0.25">
      <c r="A369" t="s">
        <v>1090</v>
      </c>
      <c r="B369" t="s">
        <v>1091</v>
      </c>
      <c r="C369" s="1">
        <v>0</v>
      </c>
      <c r="D369" s="1">
        <v>0</v>
      </c>
      <c r="E369" s="1">
        <v>0</v>
      </c>
      <c r="F369" s="1">
        <v>0</v>
      </c>
      <c r="H369" s="56"/>
      <c r="I369" s="59"/>
      <c r="J369" s="61"/>
      <c r="K369" s="68"/>
      <c r="L369" s="65"/>
      <c r="N369" s="1">
        <f t="shared" si="5"/>
        <v>0</v>
      </c>
    </row>
    <row r="370" spans="1:14" x14ac:dyDescent="0.25">
      <c r="A370" t="s">
        <v>1095</v>
      </c>
      <c r="B370" t="s">
        <v>1096</v>
      </c>
      <c r="C370" s="1">
        <v>0</v>
      </c>
      <c r="D370" s="1">
        <v>0</v>
      </c>
      <c r="E370" s="1">
        <v>0</v>
      </c>
      <c r="F370" s="1">
        <v>0</v>
      </c>
      <c r="H370" s="56"/>
      <c r="I370" s="59"/>
      <c r="J370" s="61"/>
      <c r="K370" s="68"/>
      <c r="L370" s="65"/>
      <c r="N370" s="1">
        <f t="shared" si="5"/>
        <v>0</v>
      </c>
    </row>
    <row r="371" spans="1:14" x14ac:dyDescent="0.25">
      <c r="A371" t="s">
        <v>1100</v>
      </c>
      <c r="B371" t="s">
        <v>1101</v>
      </c>
      <c r="C371" s="1">
        <v>0</v>
      </c>
      <c r="D371" s="1">
        <v>0</v>
      </c>
      <c r="E371" s="1">
        <v>0</v>
      </c>
      <c r="F371" s="1">
        <v>0</v>
      </c>
      <c r="H371" s="56"/>
      <c r="I371" s="59"/>
      <c r="J371" s="61"/>
      <c r="K371" s="68"/>
      <c r="L371" s="65"/>
      <c r="N371" s="1">
        <f t="shared" si="5"/>
        <v>0</v>
      </c>
    </row>
    <row r="372" spans="1:14" x14ac:dyDescent="0.25">
      <c r="A372" t="s">
        <v>1105</v>
      </c>
      <c r="B372" t="s">
        <v>1106</v>
      </c>
      <c r="C372" s="1">
        <v>0</v>
      </c>
      <c r="D372" s="1">
        <v>0</v>
      </c>
      <c r="E372" s="1">
        <v>0</v>
      </c>
      <c r="F372" s="1">
        <v>0</v>
      </c>
      <c r="H372" s="56"/>
      <c r="I372" s="59"/>
      <c r="J372" s="61"/>
      <c r="K372" s="68"/>
      <c r="L372" s="65"/>
      <c r="N372" s="1">
        <f t="shared" si="5"/>
        <v>0</v>
      </c>
    </row>
    <row r="373" spans="1:14" x14ac:dyDescent="0.25">
      <c r="A373" t="s">
        <v>1337</v>
      </c>
      <c r="B373" s="84" t="s">
        <v>1336</v>
      </c>
      <c r="C373" s="1">
        <v>0</v>
      </c>
      <c r="D373" s="1">
        <v>0</v>
      </c>
      <c r="E373" s="1">
        <v>0</v>
      </c>
      <c r="F373" s="1">
        <v>0</v>
      </c>
      <c r="H373" s="56"/>
      <c r="I373" s="59"/>
      <c r="J373" s="61"/>
      <c r="K373" s="68"/>
      <c r="L373" s="65"/>
      <c r="N373" s="1">
        <f t="shared" si="5"/>
        <v>0</v>
      </c>
    </row>
    <row r="374" spans="1:14" x14ac:dyDescent="0.25">
      <c r="A374" t="s">
        <v>1114</v>
      </c>
      <c r="B374" t="s">
        <v>1115</v>
      </c>
      <c r="C374" s="1">
        <v>12500</v>
      </c>
      <c r="D374" s="1">
        <v>0</v>
      </c>
      <c r="E374" s="1">
        <v>0</v>
      </c>
      <c r="F374" s="1">
        <v>12500</v>
      </c>
      <c r="H374" s="56"/>
      <c r="I374" s="59"/>
      <c r="J374" s="61"/>
      <c r="K374" s="68"/>
      <c r="L374" s="65"/>
      <c r="N374" s="1">
        <f t="shared" si="5"/>
        <v>12500</v>
      </c>
    </row>
    <row r="375" spans="1:14" x14ac:dyDescent="0.25">
      <c r="A375" t="s">
        <v>1116</v>
      </c>
      <c r="B375" t="s">
        <v>1117</v>
      </c>
      <c r="C375" s="1">
        <v>0</v>
      </c>
      <c r="D375" s="1">
        <v>0</v>
      </c>
      <c r="E375" s="1">
        <v>0</v>
      </c>
      <c r="F375" s="1">
        <v>0</v>
      </c>
      <c r="H375" s="56"/>
      <c r="I375" s="59"/>
      <c r="J375" s="61"/>
      <c r="K375" s="68"/>
      <c r="L375" s="65"/>
      <c r="N375" s="1">
        <f t="shared" si="5"/>
        <v>0</v>
      </c>
    </row>
    <row r="376" spans="1:14" x14ac:dyDescent="0.25">
      <c r="A376" t="s">
        <v>1121</v>
      </c>
      <c r="B376" t="s">
        <v>1122</v>
      </c>
      <c r="C376" s="1">
        <v>0</v>
      </c>
      <c r="D376" s="1">
        <v>0</v>
      </c>
      <c r="E376" s="1">
        <v>0</v>
      </c>
      <c r="F376" s="1">
        <v>0</v>
      </c>
      <c r="H376" s="56"/>
      <c r="I376" s="59"/>
      <c r="J376" s="61"/>
      <c r="K376" s="68"/>
      <c r="L376" s="65"/>
      <c r="N376" s="1">
        <f t="shared" si="5"/>
        <v>0</v>
      </c>
    </row>
    <row r="377" spans="1:14" x14ac:dyDescent="0.25">
      <c r="A377" t="s">
        <v>1128</v>
      </c>
      <c r="B377" t="s">
        <v>1129</v>
      </c>
      <c r="C377" s="1">
        <v>0</v>
      </c>
      <c r="D377" s="1">
        <v>0</v>
      </c>
      <c r="E377" s="1">
        <v>0</v>
      </c>
      <c r="F377" s="1">
        <v>0</v>
      </c>
      <c r="H377" s="56"/>
      <c r="I377" s="59"/>
      <c r="J377" s="61"/>
      <c r="K377" s="68"/>
      <c r="L377" s="65"/>
      <c r="N377" s="1">
        <f t="shared" si="5"/>
        <v>0</v>
      </c>
    </row>
    <row r="378" spans="1:14" x14ac:dyDescent="0.25">
      <c r="A378" t="s">
        <v>1133</v>
      </c>
      <c r="B378" t="s">
        <v>1134</v>
      </c>
      <c r="C378" s="1">
        <v>2989998.75</v>
      </c>
      <c r="D378" s="1">
        <v>0</v>
      </c>
      <c r="E378" s="1">
        <v>0</v>
      </c>
      <c r="F378" s="1">
        <v>2989998.75</v>
      </c>
      <c r="H378" s="56"/>
      <c r="I378" s="59"/>
      <c r="J378" s="61"/>
      <c r="K378" s="68"/>
      <c r="L378" s="65"/>
      <c r="N378" s="1">
        <f t="shared" si="5"/>
        <v>2989998.75</v>
      </c>
    </row>
    <row r="379" spans="1:14" x14ac:dyDescent="0.25">
      <c r="A379" t="s">
        <v>1138</v>
      </c>
      <c r="B379" t="s">
        <v>1139</v>
      </c>
      <c r="C379" s="1">
        <v>0</v>
      </c>
      <c r="D379" s="1">
        <v>0</v>
      </c>
      <c r="E379" s="1">
        <v>0</v>
      </c>
      <c r="F379" s="1">
        <v>0</v>
      </c>
      <c r="H379" s="56"/>
      <c r="I379" s="59"/>
      <c r="J379" s="61"/>
      <c r="K379" s="68"/>
      <c r="L379" s="65"/>
      <c r="N379" s="1">
        <f t="shared" si="5"/>
        <v>0</v>
      </c>
    </row>
    <row r="380" spans="1:14" x14ac:dyDescent="0.25">
      <c r="A380" t="s">
        <v>1149</v>
      </c>
      <c r="B380" t="s">
        <v>1145</v>
      </c>
      <c r="C380" s="1">
        <v>0</v>
      </c>
      <c r="D380" s="1">
        <v>0</v>
      </c>
      <c r="E380" s="1">
        <v>0</v>
      </c>
      <c r="F380" s="1">
        <v>0</v>
      </c>
      <c r="H380" s="56"/>
      <c r="I380" s="59"/>
      <c r="J380" s="61"/>
      <c r="K380" s="68"/>
      <c r="L380" s="65"/>
      <c r="N380" s="1">
        <f t="shared" si="5"/>
        <v>0</v>
      </c>
    </row>
    <row r="381" spans="1:14" x14ac:dyDescent="0.25">
      <c r="A381" t="s">
        <v>1150</v>
      </c>
      <c r="B381" t="s">
        <v>1151</v>
      </c>
      <c r="C381" s="1">
        <v>-6932692.2300000004</v>
      </c>
      <c r="D381" s="1">
        <v>0</v>
      </c>
      <c r="E381" s="1">
        <v>0</v>
      </c>
      <c r="F381" s="1">
        <v>-6932692.2300000004</v>
      </c>
      <c r="H381" s="56"/>
      <c r="I381" s="59"/>
      <c r="J381" s="61"/>
      <c r="K381" s="68"/>
      <c r="L381" s="65"/>
      <c r="N381" s="1">
        <f t="shared" si="5"/>
        <v>-6932692.2300000004</v>
      </c>
    </row>
    <row r="382" spans="1:14" x14ac:dyDescent="0.25">
      <c r="A382" t="s">
        <v>1152</v>
      </c>
      <c r="B382" t="s">
        <v>1153</v>
      </c>
      <c r="C382" s="1">
        <v>-4365799.71</v>
      </c>
      <c r="D382" s="1">
        <v>0</v>
      </c>
      <c r="E382" s="1">
        <v>0</v>
      </c>
      <c r="F382" s="1">
        <v>-4365799.71</v>
      </c>
      <c r="H382" s="56"/>
      <c r="I382" s="59"/>
      <c r="J382" s="61"/>
      <c r="K382" s="68"/>
      <c r="L382" s="65"/>
      <c r="N382" s="1">
        <f t="shared" si="5"/>
        <v>-4365799.71</v>
      </c>
    </row>
    <row r="383" spans="1:14" x14ac:dyDescent="0.25">
      <c r="A383" t="s">
        <v>1159</v>
      </c>
      <c r="B383" t="s">
        <v>1155</v>
      </c>
      <c r="C383" s="1">
        <v>0</v>
      </c>
      <c r="D383" s="1">
        <v>0</v>
      </c>
      <c r="E383" s="1">
        <v>0</v>
      </c>
      <c r="F383" s="1">
        <v>0</v>
      </c>
      <c r="H383" s="56"/>
      <c r="I383" s="59"/>
      <c r="J383" s="61"/>
      <c r="K383" s="68"/>
      <c r="L383" s="65"/>
      <c r="N383" s="1">
        <f t="shared" si="5"/>
        <v>0</v>
      </c>
    </row>
    <row r="384" spans="1:14" x14ac:dyDescent="0.25">
      <c r="A384" t="s">
        <v>1160</v>
      </c>
      <c r="B384" t="s">
        <v>1161</v>
      </c>
      <c r="C384" s="1">
        <v>0</v>
      </c>
      <c r="D384" s="1">
        <v>0</v>
      </c>
      <c r="E384" s="1">
        <v>0</v>
      </c>
      <c r="F384" s="1">
        <v>0</v>
      </c>
      <c r="H384" s="56"/>
      <c r="I384" s="59"/>
      <c r="J384" s="61"/>
      <c r="K384" s="68"/>
      <c r="L384" s="65"/>
      <c r="N384" s="1">
        <f t="shared" si="5"/>
        <v>0</v>
      </c>
    </row>
    <row r="385" spans="1:14" x14ac:dyDescent="0.25">
      <c r="A385" t="s">
        <v>1162</v>
      </c>
      <c r="B385" t="s">
        <v>1163</v>
      </c>
      <c r="C385" s="1">
        <v>0</v>
      </c>
      <c r="D385" s="1">
        <v>0</v>
      </c>
      <c r="E385" s="1">
        <v>0</v>
      </c>
      <c r="F385" s="1">
        <v>0</v>
      </c>
      <c r="H385" s="56"/>
      <c r="I385" s="59"/>
      <c r="J385" s="61"/>
      <c r="K385" s="68"/>
      <c r="L385" s="65"/>
      <c r="N385" s="1">
        <f t="shared" si="5"/>
        <v>0</v>
      </c>
    </row>
    <row r="386" spans="1:14" x14ac:dyDescent="0.25">
      <c r="A386" t="s">
        <v>1164</v>
      </c>
      <c r="B386" t="s">
        <v>1165</v>
      </c>
      <c r="C386" s="1">
        <v>0</v>
      </c>
      <c r="D386" s="1">
        <v>0</v>
      </c>
      <c r="E386" s="1">
        <v>0</v>
      </c>
      <c r="F386" s="1">
        <v>0</v>
      </c>
      <c r="H386" s="56"/>
      <c r="I386" s="59"/>
      <c r="J386" s="61"/>
      <c r="K386" s="68"/>
      <c r="L386" s="65"/>
      <c r="N386" s="1">
        <f t="shared" si="5"/>
        <v>0</v>
      </c>
    </row>
    <row r="387" spans="1:14" x14ac:dyDescent="0.25">
      <c r="A387" t="s">
        <v>1166</v>
      </c>
      <c r="B387" t="s">
        <v>1167</v>
      </c>
      <c r="C387" s="1">
        <v>-6452160</v>
      </c>
      <c r="D387" s="1">
        <v>0</v>
      </c>
      <c r="E387" s="1">
        <v>0</v>
      </c>
      <c r="F387" s="1">
        <v>-6452160</v>
      </c>
      <c r="H387" s="56"/>
      <c r="I387" s="59"/>
      <c r="J387" s="61"/>
      <c r="K387" s="68"/>
      <c r="L387" s="65"/>
      <c r="N387" s="1">
        <f t="shared" ref="N387:N405" si="6">+F387-H387-I387-J387-K387-L387</f>
        <v>-6452160</v>
      </c>
    </row>
    <row r="388" spans="1:14" x14ac:dyDescent="0.25">
      <c r="A388" t="s">
        <v>1168</v>
      </c>
      <c r="B388" t="s">
        <v>1169</v>
      </c>
      <c r="C388" s="1">
        <v>-17160</v>
      </c>
      <c r="D388" s="1">
        <v>0</v>
      </c>
      <c r="E388" s="1">
        <v>0</v>
      </c>
      <c r="F388" s="1">
        <v>-17160</v>
      </c>
      <c r="H388" s="56"/>
      <c r="I388" s="59"/>
      <c r="J388" s="61"/>
      <c r="K388" s="68"/>
      <c r="L388" s="65"/>
      <c r="N388" s="1">
        <f t="shared" si="6"/>
        <v>-17160</v>
      </c>
    </row>
    <row r="389" spans="1:14" x14ac:dyDescent="0.25">
      <c r="A389" t="s">
        <v>1338</v>
      </c>
      <c r="B389" t="s">
        <v>1339</v>
      </c>
      <c r="C389" s="1">
        <v>-327335.18</v>
      </c>
      <c r="D389" s="1">
        <v>0</v>
      </c>
      <c r="E389" s="1">
        <v>0</v>
      </c>
      <c r="F389" s="1">
        <v>-327335.18</v>
      </c>
      <c r="H389" s="56"/>
      <c r="I389" s="59"/>
      <c r="J389" s="61"/>
      <c r="K389" s="68"/>
      <c r="L389" s="65"/>
      <c r="N389" s="1">
        <f t="shared" si="6"/>
        <v>-327335.18</v>
      </c>
    </row>
    <row r="390" spans="1:14" x14ac:dyDescent="0.25">
      <c r="A390" t="s">
        <v>1170</v>
      </c>
      <c r="B390" t="s">
        <v>1171</v>
      </c>
      <c r="C390" s="1">
        <v>-2446683.13</v>
      </c>
      <c r="D390" s="1">
        <v>0</v>
      </c>
      <c r="E390" s="1">
        <v>0</v>
      </c>
      <c r="F390" s="1">
        <v>-2446683.13</v>
      </c>
      <c r="H390" s="56"/>
      <c r="I390" s="59"/>
      <c r="J390" s="61"/>
      <c r="K390" s="68"/>
      <c r="L390" s="65"/>
      <c r="N390" s="1">
        <f t="shared" si="6"/>
        <v>-2446683.13</v>
      </c>
    </row>
    <row r="391" spans="1:14" x14ac:dyDescent="0.25">
      <c r="A391" t="s">
        <v>1340</v>
      </c>
      <c r="B391" t="s">
        <v>1341</v>
      </c>
      <c r="C391" s="1">
        <v>-762040.6</v>
      </c>
      <c r="D391" s="1">
        <v>0</v>
      </c>
      <c r="E391" s="1">
        <v>0</v>
      </c>
      <c r="F391" s="1">
        <v>-762040.6</v>
      </c>
      <c r="H391" s="56"/>
      <c r="I391" s="59"/>
      <c r="J391" s="61"/>
      <c r="K391" s="68"/>
      <c r="L391" s="65"/>
      <c r="N391" s="1">
        <f t="shared" si="6"/>
        <v>-762040.6</v>
      </c>
    </row>
    <row r="392" spans="1:14" x14ac:dyDescent="0.25">
      <c r="A392" t="s">
        <v>1342</v>
      </c>
      <c r="B392" t="s">
        <v>1343</v>
      </c>
      <c r="C392" s="1">
        <v>-260455.26</v>
      </c>
      <c r="D392" s="1">
        <v>0</v>
      </c>
      <c r="E392" s="1">
        <v>0</v>
      </c>
      <c r="F392" s="1">
        <v>-260455.26</v>
      </c>
      <c r="H392" s="56"/>
      <c r="I392" s="59"/>
      <c r="J392" s="61"/>
      <c r="K392" s="68"/>
      <c r="L392" s="65"/>
      <c r="N392" s="1">
        <f t="shared" si="6"/>
        <v>-260455.26</v>
      </c>
    </row>
    <row r="393" spans="1:14" x14ac:dyDescent="0.25">
      <c r="A393" t="s">
        <v>1172</v>
      </c>
      <c r="B393" t="s">
        <v>1173</v>
      </c>
      <c r="C393" s="1">
        <v>0</v>
      </c>
      <c r="D393" s="1">
        <v>0</v>
      </c>
      <c r="E393" s="1">
        <v>0</v>
      </c>
      <c r="F393" s="1">
        <v>0</v>
      </c>
      <c r="H393" s="56"/>
      <c r="I393" s="59"/>
      <c r="J393" s="61"/>
      <c r="K393" s="68"/>
      <c r="L393" s="65"/>
      <c r="N393" s="1">
        <f t="shared" si="6"/>
        <v>0</v>
      </c>
    </row>
    <row r="394" spans="1:14" x14ac:dyDescent="0.25">
      <c r="A394" t="s">
        <v>1174</v>
      </c>
      <c r="B394" t="s">
        <v>1175</v>
      </c>
      <c r="C394" s="1">
        <v>-2062296.23</v>
      </c>
      <c r="D394" s="1">
        <v>0</v>
      </c>
      <c r="E394" s="1">
        <v>0</v>
      </c>
      <c r="F394" s="1">
        <v>-2062296.23</v>
      </c>
      <c r="H394" s="56"/>
      <c r="I394" s="59"/>
      <c r="J394" s="61"/>
      <c r="K394" s="68"/>
      <c r="L394" s="65"/>
      <c r="N394" s="1">
        <f t="shared" si="6"/>
        <v>-2062296.23</v>
      </c>
    </row>
    <row r="395" spans="1:14" x14ac:dyDescent="0.25">
      <c r="A395" t="s">
        <v>1181</v>
      </c>
      <c r="B395" t="s">
        <v>1177</v>
      </c>
      <c r="C395" s="1">
        <v>0</v>
      </c>
      <c r="D395" s="1">
        <v>21783992.260000002</v>
      </c>
      <c r="E395" s="1">
        <v>0</v>
      </c>
      <c r="F395" s="1">
        <v>21783992.260000002</v>
      </c>
      <c r="H395" s="56"/>
      <c r="I395" s="59"/>
      <c r="J395" s="61"/>
      <c r="K395" s="68"/>
      <c r="L395" s="65"/>
      <c r="N395" s="1">
        <f t="shared" si="6"/>
        <v>21783992.260000002</v>
      </c>
    </row>
    <row r="396" spans="1:14" x14ac:dyDescent="0.25">
      <c r="A396" t="s">
        <v>1182</v>
      </c>
      <c r="B396" t="s">
        <v>1183</v>
      </c>
      <c r="C396" s="1">
        <v>-19677620.989999998</v>
      </c>
      <c r="D396" s="1">
        <v>0</v>
      </c>
      <c r="E396" s="1">
        <v>0</v>
      </c>
      <c r="F396" s="1">
        <v>-19677620.989999998</v>
      </c>
      <c r="H396" s="56"/>
      <c r="I396" s="59"/>
      <c r="J396" s="61"/>
      <c r="K396" s="68"/>
      <c r="L396" s="65"/>
      <c r="N396" s="1">
        <f t="shared" si="6"/>
        <v>-19677620.989999998</v>
      </c>
    </row>
    <row r="397" spans="1:14" x14ac:dyDescent="0.25">
      <c r="A397" t="s">
        <v>1184</v>
      </c>
      <c r="B397" t="s">
        <v>1185</v>
      </c>
      <c r="C397" s="1">
        <v>-928283615.88999999</v>
      </c>
      <c r="D397" s="1">
        <v>0</v>
      </c>
      <c r="E397" s="1">
        <v>0</v>
      </c>
      <c r="F397" s="1">
        <v>-928283615.88999999</v>
      </c>
      <c r="H397" s="56"/>
      <c r="I397" s="59"/>
      <c r="J397" s="61"/>
      <c r="K397" s="68"/>
      <c r="L397" s="65"/>
      <c r="N397" s="1">
        <f t="shared" si="6"/>
        <v>-928283615.88999999</v>
      </c>
    </row>
    <row r="398" spans="1:14" x14ac:dyDescent="0.25">
      <c r="A398" t="s">
        <v>1186</v>
      </c>
      <c r="B398" t="s">
        <v>1187</v>
      </c>
      <c r="C398" s="1">
        <v>-15394356.33</v>
      </c>
      <c r="D398" s="1">
        <v>0</v>
      </c>
      <c r="E398" s="1">
        <v>0</v>
      </c>
      <c r="F398" s="1">
        <v>-15394356.33</v>
      </c>
      <c r="H398" s="56"/>
      <c r="I398" s="59"/>
      <c r="J398" s="61"/>
      <c r="K398" s="68"/>
      <c r="L398" s="65"/>
      <c r="N398" s="1">
        <f t="shared" si="6"/>
        <v>-15394356.33</v>
      </c>
    </row>
    <row r="399" spans="1:14" x14ac:dyDescent="0.25">
      <c r="A399" t="s">
        <v>1344</v>
      </c>
      <c r="B399" t="s">
        <v>1345</v>
      </c>
      <c r="C399" s="1">
        <v>-97695</v>
      </c>
      <c r="D399" s="1">
        <v>0</v>
      </c>
      <c r="E399" s="1">
        <v>0</v>
      </c>
      <c r="F399" s="1">
        <v>-97695</v>
      </c>
      <c r="H399" s="56"/>
      <c r="I399" s="59"/>
      <c r="J399" s="61"/>
      <c r="K399" s="68"/>
      <c r="L399" s="65"/>
      <c r="N399" s="1">
        <f t="shared" si="6"/>
        <v>-97695</v>
      </c>
    </row>
    <row r="400" spans="1:14" x14ac:dyDescent="0.25">
      <c r="A400" t="s">
        <v>1346</v>
      </c>
      <c r="B400" t="s">
        <v>1347</v>
      </c>
      <c r="C400" s="1">
        <v>-49800</v>
      </c>
      <c r="D400" s="1">
        <v>0</v>
      </c>
      <c r="E400" s="1">
        <v>0</v>
      </c>
      <c r="F400" s="1">
        <v>-49800</v>
      </c>
      <c r="H400" s="56"/>
      <c r="I400" s="59"/>
      <c r="J400" s="61"/>
      <c r="K400" s="68"/>
      <c r="L400" s="65"/>
      <c r="N400" s="1">
        <f t="shared" si="6"/>
        <v>-49800</v>
      </c>
    </row>
    <row r="401" spans="1:16" x14ac:dyDescent="0.25">
      <c r="A401" t="s">
        <v>1188</v>
      </c>
      <c r="B401" t="s">
        <v>1189</v>
      </c>
      <c r="C401" s="1">
        <v>-1761037.34</v>
      </c>
      <c r="D401" s="1">
        <v>0</v>
      </c>
      <c r="E401" s="1">
        <v>0</v>
      </c>
      <c r="F401" s="1">
        <v>-1761037.34</v>
      </c>
      <c r="H401" s="56"/>
      <c r="I401" s="59"/>
      <c r="J401" s="61"/>
      <c r="K401" s="68"/>
      <c r="L401" s="65"/>
      <c r="N401" s="1">
        <f t="shared" si="6"/>
        <v>-1761037.34</v>
      </c>
    </row>
    <row r="402" spans="1:16" x14ac:dyDescent="0.25">
      <c r="A402" t="s">
        <v>1190</v>
      </c>
      <c r="B402" t="s">
        <v>1191</v>
      </c>
      <c r="C402" s="1">
        <v>-46894014.399999999</v>
      </c>
      <c r="D402" s="1">
        <v>0</v>
      </c>
      <c r="E402" s="1">
        <v>0</v>
      </c>
      <c r="F402" s="1">
        <v>-46894014.399999999</v>
      </c>
      <c r="H402" s="56"/>
      <c r="I402" s="59"/>
      <c r="J402" s="61"/>
      <c r="K402" s="68"/>
      <c r="L402" s="65"/>
      <c r="N402" s="1">
        <f t="shared" si="6"/>
        <v>-46894014.399999999</v>
      </c>
    </row>
    <row r="403" spans="1:16" x14ac:dyDescent="0.25">
      <c r="A403" t="s">
        <v>1192</v>
      </c>
      <c r="B403" t="s">
        <v>1193</v>
      </c>
      <c r="C403" s="1">
        <v>-1250237257.1600001</v>
      </c>
      <c r="D403" s="1">
        <v>0</v>
      </c>
      <c r="E403" s="1">
        <v>0</v>
      </c>
      <c r="F403" s="1">
        <v>-1250237257.1600001</v>
      </c>
      <c r="H403" s="56"/>
      <c r="I403" s="59"/>
      <c r="J403" s="61"/>
      <c r="K403" s="68"/>
      <c r="L403" s="65"/>
      <c r="N403" s="1">
        <f t="shared" si="6"/>
        <v>-1250237257.1600001</v>
      </c>
    </row>
    <row r="404" spans="1:16" x14ac:dyDescent="0.25">
      <c r="A404" t="s">
        <v>1194</v>
      </c>
      <c r="B404" t="s">
        <v>1195</v>
      </c>
      <c r="C404" s="1">
        <v>-33967995.280000001</v>
      </c>
      <c r="D404" s="1">
        <v>0</v>
      </c>
      <c r="E404" s="1">
        <v>0</v>
      </c>
      <c r="F404" s="1">
        <v>-33967995.280000001</v>
      </c>
      <c r="H404" s="56"/>
      <c r="I404" s="59"/>
      <c r="J404" s="61"/>
      <c r="K404" s="68"/>
      <c r="L404" s="65"/>
      <c r="N404" s="1">
        <f t="shared" si="6"/>
        <v>-33967995.280000001</v>
      </c>
    </row>
    <row r="405" spans="1:16" x14ac:dyDescent="0.25">
      <c r="B405" s="84"/>
      <c r="H405" s="57"/>
      <c r="I405" s="76">
        <f>290786.74+124561.6+93592.65</f>
        <v>508940.99</v>
      </c>
      <c r="J405" s="63"/>
      <c r="K405" s="70"/>
      <c r="L405" s="65"/>
      <c r="N405" s="1">
        <f t="shared" si="6"/>
        <v>-508940.99</v>
      </c>
    </row>
    <row r="407" spans="1:16" x14ac:dyDescent="0.25">
      <c r="F407" s="50">
        <f>SUM(F2:F406)</f>
        <v>7413153863.1200018</v>
      </c>
      <c r="H407" s="50">
        <f>SUM(H2:H405)</f>
        <v>0</v>
      </c>
      <c r="I407" s="50">
        <f>SUM(I2:I405)</f>
        <v>36273491.31000001</v>
      </c>
      <c r="J407" s="50">
        <f>SUM(J2:J405)</f>
        <v>51860406.769999988</v>
      </c>
      <c r="K407" s="50">
        <f>SUM(K2:K405)</f>
        <v>2970461396.8200002</v>
      </c>
      <c r="L407" s="50">
        <f>SUM(L2:L405)</f>
        <v>0</v>
      </c>
    </row>
    <row r="408" spans="1:16" x14ac:dyDescent="0.25">
      <c r="N408" s="50">
        <f>SUM(N2:N406)</f>
        <v>4354558568.2199984</v>
      </c>
      <c r="O408" s="50"/>
      <c r="P408" s="64">
        <f>SUM(H407:L407)</f>
        <v>3058595294.9000001</v>
      </c>
    </row>
    <row r="409" spans="1:16" x14ac:dyDescent="0.25">
      <c r="H409" s="64">
        <v>0</v>
      </c>
      <c r="I409" s="64">
        <v>36273491.310000002</v>
      </c>
      <c r="J409" s="71">
        <v>51860406.770000003</v>
      </c>
      <c r="K409" s="71">
        <v>2970461396.8200002</v>
      </c>
      <c r="L409" s="64">
        <v>0</v>
      </c>
    </row>
    <row r="410" spans="1:16" x14ac:dyDescent="0.25">
      <c r="P410" s="64">
        <f>SUM(H409:L409)</f>
        <v>3058595294.9000001</v>
      </c>
    </row>
    <row r="411" spans="1:16" x14ac:dyDescent="0.25">
      <c r="H411" s="1">
        <f>+H407-H409</f>
        <v>0</v>
      </c>
      <c r="I411" s="1">
        <f>+I407-I409</f>
        <v>0</v>
      </c>
      <c r="J411" s="1">
        <f>+J407-J409</f>
        <v>0</v>
      </c>
      <c r="K411" s="1">
        <f t="shared" ref="K411:P412" si="7">+K407-K409</f>
        <v>0</v>
      </c>
      <c r="L411" s="1">
        <f t="shared" si="7"/>
        <v>0</v>
      </c>
    </row>
    <row r="412" spans="1:16" x14ac:dyDescent="0.25">
      <c r="H412" s="1">
        <v>0</v>
      </c>
      <c r="O412" s="75"/>
      <c r="P412" s="1">
        <f t="shared" si="7"/>
        <v>0</v>
      </c>
    </row>
    <row r="413" spans="1:16" x14ac:dyDescent="0.25">
      <c r="H413" s="1">
        <f>+H411+H412</f>
        <v>0</v>
      </c>
      <c r="I413" s="1"/>
      <c r="N413" s="75"/>
      <c r="O413" s="75"/>
    </row>
    <row r="414" spans="1:16" x14ac:dyDescent="0.25">
      <c r="I414" s="1"/>
      <c r="N414" s="75"/>
      <c r="O414" s="75"/>
    </row>
    <row r="415" spans="1:16" x14ac:dyDescent="0.25">
      <c r="I415" s="74"/>
      <c r="N415" s="75"/>
    </row>
    <row r="416" spans="1:16" x14ac:dyDescent="0.25">
      <c r="H416" s="1">
        <v>0</v>
      </c>
      <c r="I416" s="1"/>
    </row>
    <row r="417" spans="8:9" x14ac:dyDescent="0.25">
      <c r="H417" s="1">
        <f>+H409</f>
        <v>0</v>
      </c>
      <c r="I417" s="1">
        <f>+I409+J409+K409+L409</f>
        <v>3058595294.9000001</v>
      </c>
    </row>
    <row r="419" spans="8:9" x14ac:dyDescent="0.25">
      <c r="H419" s="1">
        <f>+H416-H417</f>
        <v>0</v>
      </c>
      <c r="I419" s="1">
        <f>+I416-I417</f>
        <v>-3058595294.9000001</v>
      </c>
    </row>
  </sheetData>
  <autoFilter ref="A1:F404" xr:uid="{7AC6CBCB-371E-4A6F-993C-746EB0C4FEC0}">
    <sortState xmlns:xlrd2="http://schemas.microsoft.com/office/spreadsheetml/2017/richdata2" ref="A43:F303">
      <sortCondition descending="1" ref="B1:B344"/>
    </sortState>
  </autoFilter>
  <sortState xmlns:xlrd2="http://schemas.microsoft.com/office/spreadsheetml/2017/richdata2" ref="A2:F344">
    <sortCondition ref="A2:A34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Totales</vt:lpstr>
      <vt:lpstr>Ajuste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Jimenez Sandi</dc:creator>
  <cp:lastModifiedBy>Mirna Campbell Ramirez</cp:lastModifiedBy>
  <dcterms:created xsi:type="dcterms:W3CDTF">2023-01-12T14:47:55Z</dcterms:created>
  <dcterms:modified xsi:type="dcterms:W3CDTF">2024-01-15T19:20:38Z</dcterms:modified>
</cp:coreProperties>
</file>